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to_zošit" defaultThemeVersion="124226"/>
  <bookViews>
    <workbookView xWindow="120" yWindow="135" windowWidth="15480" windowHeight="7935" activeTab="2"/>
  </bookViews>
  <sheets>
    <sheet name="Team" sheetId="1" r:id="rId1"/>
    <sheet name="Rozpis" sheetId="6" r:id="rId2"/>
    <sheet name="Tabulka" sheetId="7" r:id="rId3"/>
  </sheets>
  <calcPr calcId="125725"/>
</workbook>
</file>

<file path=xl/calcChain.xml><?xml version="1.0" encoding="utf-8"?>
<calcChain xmlns="http://schemas.openxmlformats.org/spreadsheetml/2006/main">
  <c r="Q5" i="6"/>
  <c r="Q6"/>
  <c r="E3"/>
  <c r="E5"/>
  <c r="E6"/>
  <c r="E7"/>
  <c r="F4"/>
  <c r="F3"/>
  <c r="K10" i="7" l="1"/>
  <c r="K9"/>
  <c r="J9"/>
  <c r="K8"/>
  <c r="J8"/>
  <c r="I8"/>
  <c r="K7"/>
  <c r="J7"/>
  <c r="I7"/>
  <c r="H7"/>
  <c r="K6"/>
  <c r="J6"/>
  <c r="I6"/>
  <c r="H6"/>
  <c r="G6"/>
  <c r="K5"/>
  <c r="J5"/>
  <c r="I5"/>
  <c r="H5"/>
  <c r="G5"/>
  <c r="F5"/>
  <c r="K4"/>
  <c r="J4"/>
  <c r="I4"/>
  <c r="H4"/>
  <c r="G4"/>
  <c r="F4"/>
  <c r="E4"/>
  <c r="K3"/>
  <c r="J3"/>
  <c r="I3"/>
  <c r="H3"/>
  <c r="G3"/>
  <c r="F3"/>
  <c r="E3"/>
  <c r="D3"/>
  <c r="C2"/>
  <c r="J2"/>
  <c r="I2"/>
  <c r="H2"/>
  <c r="G2"/>
  <c r="E2"/>
  <c r="F2"/>
  <c r="D2"/>
  <c r="F20" i="6"/>
  <c r="F21"/>
  <c r="F22"/>
  <c r="F23"/>
  <c r="E20"/>
  <c r="E21"/>
  <c r="E22"/>
  <c r="E23"/>
  <c r="F19"/>
  <c r="F11"/>
  <c r="E19"/>
  <c r="C23"/>
  <c r="B23"/>
  <c r="C22"/>
  <c r="B22"/>
  <c r="C21"/>
  <c r="B21"/>
  <c r="C20"/>
  <c r="B20"/>
  <c r="C19"/>
  <c r="B19"/>
  <c r="X12"/>
  <c r="X13"/>
  <c r="X14"/>
  <c r="X15"/>
  <c r="X11"/>
  <c r="W12"/>
  <c r="W13"/>
  <c r="W14"/>
  <c r="W15"/>
  <c r="W11"/>
  <c r="Q11"/>
  <c r="U15"/>
  <c r="T15"/>
  <c r="U14"/>
  <c r="T14"/>
  <c r="U13"/>
  <c r="T13"/>
  <c r="U12"/>
  <c r="T12"/>
  <c r="U11"/>
  <c r="T11"/>
  <c r="R12"/>
  <c r="R13"/>
  <c r="R14"/>
  <c r="R15"/>
  <c r="R11"/>
  <c r="Q12"/>
  <c r="Q13"/>
  <c r="Q14"/>
  <c r="K11"/>
  <c r="O15"/>
  <c r="N15"/>
  <c r="O14"/>
  <c r="N14"/>
  <c r="O13"/>
  <c r="N13"/>
  <c r="O12"/>
  <c r="N12"/>
  <c r="O11"/>
  <c r="N11"/>
  <c r="L12"/>
  <c r="L13"/>
  <c r="L14"/>
  <c r="L15"/>
  <c r="L11"/>
  <c r="K12"/>
  <c r="I14"/>
  <c r="I15"/>
  <c r="H15"/>
  <c r="H14"/>
  <c r="I13"/>
  <c r="H13"/>
  <c r="I12"/>
  <c r="H12"/>
  <c r="I11"/>
  <c r="H11"/>
  <c r="C15"/>
  <c r="B15"/>
  <c r="B14"/>
  <c r="C14"/>
  <c r="C13"/>
  <c r="B13"/>
  <c r="C12"/>
  <c r="B12"/>
  <c r="F12"/>
  <c r="F13"/>
  <c r="F14"/>
  <c r="F15"/>
  <c r="E15"/>
  <c r="C11"/>
  <c r="B11"/>
  <c r="U7"/>
  <c r="T7"/>
  <c r="U6"/>
  <c r="T6"/>
  <c r="U5"/>
  <c r="T5"/>
  <c r="U4"/>
  <c r="T4"/>
  <c r="U3"/>
  <c r="T3"/>
  <c r="X4"/>
  <c r="X5"/>
  <c r="X6"/>
  <c r="X7"/>
  <c r="W4"/>
  <c r="W5"/>
  <c r="W6"/>
  <c r="X3"/>
  <c r="Q3"/>
  <c r="R4"/>
  <c r="R5"/>
  <c r="R6"/>
  <c r="R3"/>
  <c r="O7"/>
  <c r="N7"/>
  <c r="O6"/>
  <c r="N6"/>
  <c r="O5"/>
  <c r="N5"/>
  <c r="O4"/>
  <c r="N4"/>
  <c r="O3"/>
  <c r="N3"/>
  <c r="K3"/>
  <c r="M2" i="7" s="1"/>
  <c r="I7" i="6"/>
  <c r="H7"/>
  <c r="I6"/>
  <c r="H6"/>
  <c r="I5"/>
  <c r="H5"/>
  <c r="I4"/>
  <c r="H4"/>
  <c r="K4"/>
  <c r="L4"/>
  <c r="K5"/>
  <c r="M5" i="7" s="1"/>
  <c r="L5" i="6"/>
  <c r="K6"/>
  <c r="M6" i="7" s="1"/>
  <c r="L6" i="6"/>
  <c r="L7"/>
  <c r="M11" i="7" s="1"/>
  <c r="M10"/>
  <c r="F5" i="6"/>
  <c r="F6"/>
  <c r="F7"/>
  <c r="M9" i="7" l="1"/>
  <c r="L3" i="6"/>
  <c r="M3" i="7" s="1"/>
  <c r="I3" i="6"/>
  <c r="H3"/>
  <c r="J4" i="1"/>
  <c r="C7" i="6" l="1"/>
  <c r="C6"/>
  <c r="C5"/>
  <c r="B5"/>
  <c r="B6"/>
  <c r="B7"/>
  <c r="C4"/>
  <c r="B4"/>
  <c r="K2" i="7"/>
  <c r="L2" s="1"/>
  <c r="L3"/>
  <c r="L4"/>
  <c r="L5"/>
  <c r="L6"/>
  <c r="L7"/>
  <c r="L8"/>
  <c r="L9"/>
  <c r="L10"/>
  <c r="A4"/>
  <c r="D1" s="1"/>
  <c r="A5"/>
  <c r="E1" s="1"/>
  <c r="A6"/>
  <c r="F1" s="1"/>
  <c r="A7"/>
  <c r="G1" s="1"/>
  <c r="A8"/>
  <c r="H1" s="1"/>
  <c r="A9"/>
  <c r="I1" s="1"/>
  <c r="A10"/>
  <c r="J1" s="1"/>
  <c r="A11"/>
  <c r="K1" s="1"/>
  <c r="A3"/>
  <c r="C1" s="1"/>
  <c r="A2"/>
  <c r="B1" s="1"/>
  <c r="C3" i="6"/>
  <c r="B3"/>
  <c r="C12" i="1"/>
  <c r="C13"/>
  <c r="C14"/>
  <c r="C15"/>
  <c r="C16"/>
  <c r="C17"/>
  <c r="C18"/>
  <c r="C19"/>
  <c r="C2"/>
  <c r="C3" s="1"/>
  <c r="C4" s="1"/>
  <c r="C5" s="1"/>
  <c r="C6" s="1"/>
  <c r="C7" s="1"/>
  <c r="C8" s="1"/>
  <c r="C9" s="1"/>
  <c r="C10" s="1"/>
  <c r="C11" s="1"/>
  <c r="L11" i="7" l="1"/>
</calcChain>
</file>

<file path=xl/sharedStrings.xml><?xml version="1.0" encoding="utf-8"?>
<sst xmlns="http://schemas.openxmlformats.org/spreadsheetml/2006/main" count="70" uniqueCount="46">
  <si>
    <t>Osada A</t>
  </si>
  <si>
    <t>Osada B</t>
  </si>
  <si>
    <t>Ivachnova A</t>
  </si>
  <si>
    <t>Ivachnova B</t>
  </si>
  <si>
    <t>Svosov</t>
  </si>
  <si>
    <t>Banicne</t>
  </si>
  <si>
    <t>Družstvo</t>
  </si>
  <si>
    <t>skore</t>
  </si>
  <si>
    <t>Rozpis</t>
  </si>
  <si>
    <t>1.kolo</t>
  </si>
  <si>
    <t>body</t>
  </si>
  <si>
    <t xml:space="preserve">1.kolo:  1 – 10 2 – 9 3 – 8 4 – 7 5 – 6 </t>
  </si>
  <si>
    <t>2.kolo:  10 – 6 7 – 5 8 – 4 9 – 3 1 – 2</t>
  </si>
  <si>
    <t>4.kolo:  10 – 7 8 – 6 9 – 5 1 – 4 2 –3</t>
  </si>
  <si>
    <t xml:space="preserve">3.kolo:  2 – 10 3 – 1 4 – 9 5 – 8 6 – 7 </t>
  </si>
  <si>
    <t>5.kolo:  3 – 10 4 – 2 5 – 1 6 – 9 7 – 8</t>
  </si>
  <si>
    <t>6.kolo:  10 – 8 9 – 7 1 – 6 2 – 5 3 – 4</t>
  </si>
  <si>
    <t>7.kolo:  4 – 10 5 – 3 6 – 2 7 – 1 8 –9</t>
  </si>
  <si>
    <t>8.kolo:  10 – 9 1 – 8 2 – 7 3 – 6 4 – 5</t>
  </si>
  <si>
    <t>9.kolo:  5 – 10 6 – 4 7 – 3 8 – 2 9 – 1</t>
  </si>
  <si>
    <t>2.kolo</t>
  </si>
  <si>
    <t>Vysledok</t>
  </si>
  <si>
    <t>pocet</t>
  </si>
  <si>
    <t>hod</t>
  </si>
  <si>
    <t>3.kolo</t>
  </si>
  <si>
    <t>4.kolo</t>
  </si>
  <si>
    <t>5.kolo</t>
  </si>
  <si>
    <t>6.kolo</t>
  </si>
  <si>
    <t>7.kolo</t>
  </si>
  <si>
    <t>8.kolo</t>
  </si>
  <si>
    <t>9.kolo</t>
  </si>
  <si>
    <t>Revuce A</t>
  </si>
  <si>
    <t>Revuce B</t>
  </si>
  <si>
    <t>Jamsila/Tomasovicova</t>
  </si>
  <si>
    <t>Ulik/Veselovsky</t>
  </si>
  <si>
    <t>Liptak/Mudroncik</t>
  </si>
  <si>
    <t>Kezmarok</t>
  </si>
  <si>
    <t xml:space="preserve">Podolinec </t>
  </si>
  <si>
    <t>Pojedinec/Salon</t>
  </si>
  <si>
    <t>Tomecek/Faja</t>
  </si>
  <si>
    <t>Krakovsky/Misovic</t>
  </si>
  <si>
    <t>Senko/Durovic</t>
  </si>
  <si>
    <t>ok</t>
  </si>
  <si>
    <t>Schotter/Kupcik</t>
  </si>
  <si>
    <t>Okal/Mastis</t>
  </si>
  <si>
    <t>Obertas/Mikulaj</t>
  </si>
</sst>
</file>

<file path=xl/styles.xml><?xml version="1.0" encoding="utf-8"?>
<styleSheet xmlns="http://schemas.openxmlformats.org/spreadsheetml/2006/main">
  <numFmts count="2">
    <numFmt numFmtId="164" formatCode="0&quot;:&quot;0"/>
    <numFmt numFmtId="165" formatCode="0&quot;-&quot;0"/>
  </numFmts>
  <fonts count="1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3" fillId="4" borderId="4" applyNumberFormat="0" applyFont="0" applyAlignment="0" applyProtection="0"/>
    <xf numFmtId="0" fontId="7" fillId="3" borderId="5" applyNumberFormat="0" applyAlignment="0" applyProtection="0"/>
    <xf numFmtId="0" fontId="8" fillId="5" borderId="5" applyNumberFormat="0" applyAlignment="0" applyProtection="0"/>
    <xf numFmtId="0" fontId="9" fillId="5" borderId="6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Fill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164" fontId="0" fillId="2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0">
    <cellStyle name="Nadpis 1 2" xfId="2"/>
    <cellStyle name="Nadpis 2 2" xfId="3"/>
    <cellStyle name="Nadpis 3 2" xfId="4"/>
    <cellStyle name="Nadpis 4 2" xfId="5"/>
    <cellStyle name="Normálna 2" xfId="1"/>
    <cellStyle name="normálne" xfId="0" builtinId="0"/>
    <cellStyle name="Poznámka 2" xfId="6"/>
    <cellStyle name="Vstup 2" xfId="7"/>
    <cellStyle name="Výpočet 2" xfId="8"/>
    <cellStyle name="Výstup 2" xfId="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C1:K24"/>
  <sheetViews>
    <sheetView workbookViewId="0">
      <selection activeCell="G5" sqref="G5"/>
    </sheetView>
  </sheetViews>
  <sheetFormatPr defaultRowHeight="15"/>
  <cols>
    <col min="3" max="3" width="5.7109375" customWidth="1"/>
    <col min="4" max="4" width="17.140625" customWidth="1"/>
    <col min="5" max="5" width="38" customWidth="1"/>
    <col min="11" max="11" width="11.85546875" bestFit="1" customWidth="1"/>
  </cols>
  <sheetData>
    <row r="1" spans="3:11" ht="19.5" customHeight="1">
      <c r="D1" t="s">
        <v>6</v>
      </c>
      <c r="F1" t="s">
        <v>8</v>
      </c>
      <c r="J1" t="s">
        <v>22</v>
      </c>
      <c r="K1">
        <v>10</v>
      </c>
    </row>
    <row r="2" spans="3:11">
      <c r="C2">
        <f>IF(D2&lt;&gt;"",1,"")</f>
        <v>1</v>
      </c>
      <c r="D2" t="s">
        <v>0</v>
      </c>
      <c r="E2" t="s">
        <v>33</v>
      </c>
      <c r="J2" t="s">
        <v>23</v>
      </c>
      <c r="K2">
        <v>2</v>
      </c>
    </row>
    <row r="3" spans="3:11">
      <c r="C3">
        <f>IF(D3&lt;&gt;"",IF(C2&lt;&gt;"",C2+1,1),"")</f>
        <v>2</v>
      </c>
      <c r="D3" t="s">
        <v>1</v>
      </c>
      <c r="E3" t="s">
        <v>34</v>
      </c>
    </row>
    <row r="4" spans="3:11">
      <c r="C4">
        <f t="shared" ref="C4:C15" si="0">IF(D4&lt;&gt;"",IF(C3&lt;&gt;"",C3+1,1),"")</f>
        <v>3</v>
      </c>
      <c r="D4" t="s">
        <v>5</v>
      </c>
      <c r="E4" t="s">
        <v>35</v>
      </c>
      <c r="G4" t="s">
        <v>42</v>
      </c>
      <c r="J4">
        <f>COMBIN(K1,K2)</f>
        <v>45</v>
      </c>
    </row>
    <row r="5" spans="3:11">
      <c r="C5">
        <f t="shared" si="0"/>
        <v>4</v>
      </c>
      <c r="D5" t="s">
        <v>2</v>
      </c>
      <c r="E5" t="s">
        <v>40</v>
      </c>
      <c r="G5" t="s">
        <v>42</v>
      </c>
    </row>
    <row r="6" spans="3:11">
      <c r="C6">
        <f t="shared" si="0"/>
        <v>5</v>
      </c>
      <c r="D6" t="s">
        <v>3</v>
      </c>
      <c r="E6" t="s">
        <v>41</v>
      </c>
      <c r="G6" t="s">
        <v>42</v>
      </c>
    </row>
    <row r="7" spans="3:11">
      <c r="C7">
        <f t="shared" si="0"/>
        <v>6</v>
      </c>
      <c r="D7" t="s">
        <v>36</v>
      </c>
      <c r="E7" t="s">
        <v>38</v>
      </c>
      <c r="G7" t="s">
        <v>42</v>
      </c>
    </row>
    <row r="8" spans="3:11">
      <c r="C8">
        <f t="shared" si="0"/>
        <v>7</v>
      </c>
      <c r="D8" t="s">
        <v>37</v>
      </c>
      <c r="E8" t="s">
        <v>39</v>
      </c>
      <c r="G8" t="s">
        <v>42</v>
      </c>
    </row>
    <row r="9" spans="3:11">
      <c r="C9">
        <f t="shared" si="0"/>
        <v>8</v>
      </c>
      <c r="D9" t="s">
        <v>4</v>
      </c>
      <c r="E9" t="s">
        <v>43</v>
      </c>
      <c r="K9" s="12"/>
    </row>
    <row r="10" spans="3:11">
      <c r="C10">
        <f t="shared" si="0"/>
        <v>9</v>
      </c>
      <c r="D10" t="s">
        <v>31</v>
      </c>
      <c r="E10" t="s">
        <v>44</v>
      </c>
      <c r="G10" t="s">
        <v>42</v>
      </c>
    </row>
    <row r="11" spans="3:11">
      <c r="C11">
        <f t="shared" si="0"/>
        <v>10</v>
      </c>
      <c r="D11" t="s">
        <v>32</v>
      </c>
      <c r="E11" t="s">
        <v>45</v>
      </c>
      <c r="G11" t="s">
        <v>42</v>
      </c>
    </row>
    <row r="12" spans="3:11">
      <c r="C12" t="str">
        <f t="shared" si="0"/>
        <v/>
      </c>
    </row>
    <row r="13" spans="3:11">
      <c r="C13" t="str">
        <f t="shared" si="0"/>
        <v/>
      </c>
    </row>
    <row r="14" spans="3:11">
      <c r="C14" t="str">
        <f t="shared" si="0"/>
        <v/>
      </c>
    </row>
    <row r="15" spans="3:11">
      <c r="C15" t="str">
        <f t="shared" si="0"/>
        <v/>
      </c>
    </row>
    <row r="16" spans="3:11">
      <c r="C16" t="str">
        <f t="shared" ref="C16:C19" si="1">IF(D16&lt;&gt;"",IF(C15&lt;&gt;"",C15+1,1),"")</f>
        <v/>
      </c>
      <c r="E16" t="s">
        <v>11</v>
      </c>
    </row>
    <row r="17" spans="3:5">
      <c r="C17" t="str">
        <f t="shared" si="1"/>
        <v/>
      </c>
      <c r="E17" t="s">
        <v>12</v>
      </c>
    </row>
    <row r="18" spans="3:5">
      <c r="C18" t="str">
        <f t="shared" si="1"/>
        <v/>
      </c>
      <c r="E18" t="s">
        <v>14</v>
      </c>
    </row>
    <row r="19" spans="3:5">
      <c r="C19" t="str">
        <f t="shared" si="1"/>
        <v/>
      </c>
      <c r="E19" t="s">
        <v>13</v>
      </c>
    </row>
    <row r="20" spans="3:5">
      <c r="E20" t="s">
        <v>15</v>
      </c>
    </row>
    <row r="21" spans="3:5">
      <c r="E21" t="s">
        <v>16</v>
      </c>
    </row>
    <row r="22" spans="3:5">
      <c r="E22" t="s">
        <v>17</v>
      </c>
    </row>
    <row r="23" spans="3:5">
      <c r="E23" t="s">
        <v>18</v>
      </c>
    </row>
    <row r="24" spans="3:5">
      <c r="E24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árok2"/>
  <dimension ref="A1:Y34"/>
  <sheetViews>
    <sheetView topLeftCell="A13" workbookViewId="0">
      <selection activeCell="D22" sqref="D22"/>
    </sheetView>
  </sheetViews>
  <sheetFormatPr defaultRowHeight="15"/>
  <cols>
    <col min="1" max="1" width="2.28515625" style="9" customWidth="1"/>
    <col min="2" max="2" width="14" customWidth="1"/>
    <col min="3" max="3" width="13.28515625" customWidth="1"/>
    <col min="4" max="4" width="8.5703125" style="8" customWidth="1"/>
    <col min="5" max="5" width="3" customWidth="1"/>
    <col min="6" max="6" width="2.7109375" customWidth="1"/>
    <col min="7" max="7" width="2.7109375" style="9" customWidth="1"/>
    <col min="8" max="8" width="12.140625" customWidth="1"/>
    <col min="9" max="9" width="13.7109375" customWidth="1"/>
    <col min="10" max="10" width="9.140625" style="8"/>
    <col min="11" max="11" width="3.42578125" style="2" customWidth="1"/>
    <col min="12" max="12" width="2.5703125" style="2" customWidth="1"/>
    <col min="13" max="13" width="2.85546875" style="3" customWidth="1"/>
    <col min="14" max="14" width="11.140625" customWidth="1"/>
    <col min="15" max="15" width="11.85546875" customWidth="1"/>
    <col min="16" max="16" width="9.140625" style="7"/>
    <col min="17" max="17" width="3.42578125" customWidth="1"/>
    <col min="18" max="18" width="3.5703125" customWidth="1"/>
    <col min="19" max="19" width="3.5703125" style="9" customWidth="1"/>
    <col min="20" max="20" width="11.42578125" customWidth="1"/>
    <col min="21" max="21" width="12.5703125" customWidth="1"/>
    <col min="22" max="22" width="9.140625" style="7"/>
    <col min="23" max="23" width="4.140625" customWidth="1"/>
    <col min="24" max="24" width="3.85546875" customWidth="1"/>
    <col min="25" max="25" width="2.28515625" style="9" customWidth="1"/>
  </cols>
  <sheetData>
    <row r="1" spans="1:25" s="9" customFormat="1">
      <c r="B1" s="9" t="s">
        <v>8</v>
      </c>
      <c r="D1" s="11"/>
      <c r="J1" s="11"/>
      <c r="K1" s="3"/>
      <c r="L1" s="3"/>
      <c r="M1" s="3"/>
      <c r="P1" s="10"/>
      <c r="V1" s="10"/>
    </row>
    <row r="2" spans="1:25">
      <c r="B2" s="31" t="s">
        <v>9</v>
      </c>
      <c r="C2" s="31"/>
      <c r="D2" s="8" t="s">
        <v>21</v>
      </c>
      <c r="H2" s="30" t="s">
        <v>20</v>
      </c>
      <c r="I2" s="30"/>
      <c r="J2" s="8" t="s">
        <v>21</v>
      </c>
      <c r="N2" s="30" t="s">
        <v>24</v>
      </c>
      <c r="O2" s="30"/>
      <c r="P2" s="8" t="s">
        <v>21</v>
      </c>
      <c r="Q2" s="2"/>
      <c r="R2" s="2"/>
      <c r="S2" s="3"/>
      <c r="T2" s="30" t="s">
        <v>25</v>
      </c>
      <c r="U2" s="30"/>
      <c r="V2" s="8" t="s">
        <v>21</v>
      </c>
      <c r="W2" s="2"/>
      <c r="X2" s="2"/>
    </row>
    <row r="3" spans="1:25" ht="30" customHeight="1">
      <c r="B3" s="1" t="str">
        <f>Team!D2</f>
        <v>Osada A</v>
      </c>
      <c r="C3" s="1" t="str">
        <f>Team!D11</f>
        <v>Revuce B</v>
      </c>
      <c r="D3" s="8">
        <v>31</v>
      </c>
      <c r="E3" s="2">
        <f>IF(D3&gt;30,1,0)</f>
        <v>1</v>
      </c>
      <c r="F3" s="2">
        <f>IF(D3&lt;30,1,0)</f>
        <v>0</v>
      </c>
      <c r="G3" s="3"/>
      <c r="H3" s="5" t="str">
        <f>Team!D2</f>
        <v>Osada A</v>
      </c>
      <c r="I3" s="5" t="str">
        <f>Team!D3</f>
        <v>Osada B</v>
      </c>
      <c r="J3" s="8">
        <v>31</v>
      </c>
      <c r="K3" s="2">
        <f>IF(J3&gt;30,1,0)</f>
        <v>1</v>
      </c>
      <c r="L3" s="2">
        <f>IF(J3&lt;30,1,0)</f>
        <v>0</v>
      </c>
      <c r="N3" s="2" t="str">
        <f>Team!D2</f>
        <v>Osada A</v>
      </c>
      <c r="O3" s="2" t="str">
        <f>Team!D4</f>
        <v>Banicne</v>
      </c>
      <c r="P3" s="8">
        <v>23</v>
      </c>
      <c r="Q3" s="2">
        <f>IF(P3&gt;30,1,0)</f>
        <v>0</v>
      </c>
      <c r="R3" s="2">
        <f>IF(P3&lt;30,1,0)</f>
        <v>1</v>
      </c>
      <c r="S3" s="3"/>
      <c r="T3" s="2" t="str">
        <f>Team!D2</f>
        <v>Osada A</v>
      </c>
      <c r="U3" s="2" t="str">
        <f>Team!D5</f>
        <v>Ivachnova A</v>
      </c>
      <c r="V3" s="8">
        <v>30</v>
      </c>
      <c r="W3" s="2">
        <v>1</v>
      </c>
      <c r="X3" s="2">
        <f>IF(V3&lt;30,1,0)</f>
        <v>0</v>
      </c>
    </row>
    <row r="4" spans="1:25" ht="30" customHeight="1">
      <c r="B4" s="1" t="str">
        <f>Team!D3</f>
        <v>Osada B</v>
      </c>
      <c r="C4" s="1" t="str">
        <f>Team!D10</f>
        <v>Revuce A</v>
      </c>
      <c r="D4" s="8">
        <v>30</v>
      </c>
      <c r="E4" s="4">
        <v>1</v>
      </c>
      <c r="F4" s="2">
        <f>IF(D4&lt;30,1,0)</f>
        <v>0</v>
      </c>
      <c r="G4" s="3"/>
      <c r="H4" s="5" t="str">
        <f>Team!D4</f>
        <v>Banicne</v>
      </c>
      <c r="I4" s="5" t="str">
        <f>Team!D10</f>
        <v>Revuce A</v>
      </c>
      <c r="J4" s="8">
        <v>31</v>
      </c>
      <c r="K4" s="2">
        <f t="shared" ref="K4:K6" si="0">IF(J4&gt;30,1,0)</f>
        <v>1</v>
      </c>
      <c r="L4" s="2">
        <f t="shared" ref="L4:L7" si="1">IF(J4&lt;30,1,0)</f>
        <v>0</v>
      </c>
      <c r="N4" s="2" t="str">
        <f>Team!D3</f>
        <v>Osada B</v>
      </c>
      <c r="O4" s="2" t="str">
        <f>Team!D11</f>
        <v>Revuce B</v>
      </c>
      <c r="P4" s="8">
        <v>30</v>
      </c>
      <c r="Q4" s="4">
        <v>1</v>
      </c>
      <c r="R4" s="2">
        <f t="shared" ref="R4:R6" si="2">IF(P4&lt;30,1,0)</f>
        <v>0</v>
      </c>
      <c r="S4" s="3"/>
      <c r="T4" s="2" t="str">
        <f>Team!D3</f>
        <v>Osada B</v>
      </c>
      <c r="U4" s="2" t="str">
        <f>Team!D4</f>
        <v>Banicne</v>
      </c>
      <c r="V4" s="8">
        <v>23</v>
      </c>
      <c r="W4" s="2">
        <f t="shared" ref="W4:W6" si="3">IF(V4&gt;30,1,0)</f>
        <v>0</v>
      </c>
      <c r="X4" s="2">
        <f t="shared" ref="X4:X7" si="4">IF(V4&lt;30,1,0)</f>
        <v>1</v>
      </c>
    </row>
    <row r="5" spans="1:25" ht="30" customHeight="1">
      <c r="B5" s="1" t="str">
        <f>Team!D4</f>
        <v>Banicne</v>
      </c>
      <c r="C5" s="1" t="str">
        <f>Team!D9</f>
        <v>Svosov</v>
      </c>
      <c r="D5" s="8">
        <v>13</v>
      </c>
      <c r="E5" s="4">
        <f t="shared" ref="E5:E7" si="5">IF(D5&gt;30,1,0)</f>
        <v>0</v>
      </c>
      <c r="F5" s="2">
        <f t="shared" ref="F5:F7" si="6">IF(D5&lt;30,1,0)</f>
        <v>1</v>
      </c>
      <c r="G5" s="3"/>
      <c r="H5" s="5" t="str">
        <f>Team!D5</f>
        <v>Ivachnova A</v>
      </c>
      <c r="I5" s="5" t="str">
        <f>Team!D9</f>
        <v>Svosov</v>
      </c>
      <c r="J5" s="8">
        <v>3</v>
      </c>
      <c r="K5" s="2">
        <f t="shared" si="0"/>
        <v>0</v>
      </c>
      <c r="L5" s="2">
        <f t="shared" si="1"/>
        <v>1</v>
      </c>
      <c r="N5" s="2" t="str">
        <f>Team!D5</f>
        <v>Ivachnova A</v>
      </c>
      <c r="O5" s="2" t="str">
        <f>Team!D10</f>
        <v>Revuce A</v>
      </c>
      <c r="P5" s="8">
        <v>23</v>
      </c>
      <c r="Q5" s="4">
        <f t="shared" ref="Q5:Q6" si="7">IF(P5&gt;30,1,0)</f>
        <v>0</v>
      </c>
      <c r="R5" s="2">
        <f t="shared" si="2"/>
        <v>1</v>
      </c>
      <c r="S5" s="3"/>
      <c r="T5" s="2" t="str">
        <f>Team!D6</f>
        <v>Ivachnova B</v>
      </c>
      <c r="U5" s="2" t="str">
        <f>Team!D10</f>
        <v>Revuce A</v>
      </c>
      <c r="V5" s="8">
        <v>3</v>
      </c>
      <c r="W5" s="2">
        <f t="shared" si="3"/>
        <v>0</v>
      </c>
      <c r="X5" s="2">
        <f t="shared" si="4"/>
        <v>1</v>
      </c>
    </row>
    <row r="6" spans="1:25" ht="30" customHeight="1">
      <c r="B6" s="1" t="str">
        <f>Team!D5</f>
        <v>Ivachnova A</v>
      </c>
      <c r="C6" s="1" t="str">
        <f>Team!D8</f>
        <v xml:space="preserve">Podolinec </v>
      </c>
      <c r="D6" s="8">
        <v>13</v>
      </c>
      <c r="E6" s="4">
        <f t="shared" si="5"/>
        <v>0</v>
      </c>
      <c r="F6" s="2">
        <f t="shared" si="6"/>
        <v>1</v>
      </c>
      <c r="G6" s="3"/>
      <c r="H6" s="5" t="str">
        <f>Team!D6</f>
        <v>Ivachnova B</v>
      </c>
      <c r="I6" s="5" t="str">
        <f>Team!D8</f>
        <v xml:space="preserve">Podolinec </v>
      </c>
      <c r="J6" s="8">
        <v>3</v>
      </c>
      <c r="K6" s="2">
        <f t="shared" si="0"/>
        <v>0</v>
      </c>
      <c r="L6" s="2">
        <f t="shared" si="1"/>
        <v>1</v>
      </c>
      <c r="N6" s="2" t="str">
        <f>Team!D6</f>
        <v>Ivachnova B</v>
      </c>
      <c r="O6" s="2" t="str">
        <f>Team!D9</f>
        <v>Svosov</v>
      </c>
      <c r="P6" s="8">
        <v>3</v>
      </c>
      <c r="Q6" s="4">
        <f t="shared" si="7"/>
        <v>0</v>
      </c>
      <c r="R6" s="2">
        <f t="shared" si="2"/>
        <v>1</v>
      </c>
      <c r="S6" s="3"/>
      <c r="T6" s="2" t="str">
        <f>Team!D7</f>
        <v>Kezmarok</v>
      </c>
      <c r="U6" s="2" t="str">
        <f>Team!D9</f>
        <v>Svosov</v>
      </c>
      <c r="V6" s="8">
        <v>13</v>
      </c>
      <c r="W6" s="2">
        <f t="shared" si="3"/>
        <v>0</v>
      </c>
      <c r="X6" s="2">
        <f t="shared" si="4"/>
        <v>1</v>
      </c>
    </row>
    <row r="7" spans="1:25" ht="30" customHeight="1">
      <c r="B7" s="1" t="str">
        <f>Team!D6</f>
        <v>Ivachnova B</v>
      </c>
      <c r="C7" s="1" t="str">
        <f>Team!D7</f>
        <v>Kezmarok</v>
      </c>
      <c r="D7" s="8">
        <v>3</v>
      </c>
      <c r="E7" s="4">
        <f t="shared" si="5"/>
        <v>0</v>
      </c>
      <c r="F7" s="2">
        <f t="shared" si="6"/>
        <v>1</v>
      </c>
      <c r="G7" s="3"/>
      <c r="H7" s="5" t="str">
        <f>Team!D7</f>
        <v>Kezmarok</v>
      </c>
      <c r="I7" s="5" t="str">
        <f>Team!D11</f>
        <v>Revuce B</v>
      </c>
      <c r="J7" s="8">
        <v>30</v>
      </c>
      <c r="K7" s="2">
        <v>1</v>
      </c>
      <c r="L7" s="2">
        <f t="shared" si="1"/>
        <v>0</v>
      </c>
      <c r="N7" s="2" t="str">
        <f>Team!D7</f>
        <v>Kezmarok</v>
      </c>
      <c r="O7" s="2" t="str">
        <f>Team!D8</f>
        <v xml:space="preserve">Podolinec </v>
      </c>
      <c r="P7" s="8">
        <v>30</v>
      </c>
      <c r="Q7" s="4">
        <v>1</v>
      </c>
      <c r="R7" s="2">
        <v>0</v>
      </c>
      <c r="S7" s="3"/>
      <c r="T7" s="2" t="str">
        <f>Team!D8</f>
        <v xml:space="preserve">Podolinec </v>
      </c>
      <c r="U7" s="2" t="str">
        <f>Team!D11</f>
        <v>Revuce B</v>
      </c>
      <c r="V7" s="8">
        <v>30</v>
      </c>
      <c r="W7" s="2">
        <v>1</v>
      </c>
      <c r="X7" s="2">
        <f t="shared" si="4"/>
        <v>0</v>
      </c>
    </row>
    <row r="8" spans="1:25" s="9" customFormat="1">
      <c r="D8" s="11"/>
      <c r="J8" s="11"/>
      <c r="K8" s="3"/>
      <c r="L8" s="3"/>
      <c r="M8" s="3"/>
      <c r="P8" s="10"/>
      <c r="V8" s="10"/>
    </row>
    <row r="10" spans="1:25">
      <c r="B10" s="30" t="s">
        <v>26</v>
      </c>
      <c r="C10" s="30"/>
      <c r="D10" s="8" t="s">
        <v>21</v>
      </c>
      <c r="E10" s="2"/>
      <c r="F10" s="2"/>
      <c r="G10" s="3"/>
      <c r="H10" s="30" t="s">
        <v>27</v>
      </c>
      <c r="I10" s="30"/>
      <c r="J10" s="8" t="s">
        <v>21</v>
      </c>
      <c r="N10" s="30" t="s">
        <v>28</v>
      </c>
      <c r="O10" s="30"/>
      <c r="P10" s="8" t="s">
        <v>21</v>
      </c>
      <c r="Q10" s="2"/>
      <c r="R10" s="2"/>
      <c r="S10" s="3"/>
      <c r="T10" s="30" t="s">
        <v>29</v>
      </c>
      <c r="U10" s="30"/>
      <c r="V10" s="8" t="s">
        <v>21</v>
      </c>
      <c r="W10" s="2"/>
      <c r="X10" s="2"/>
    </row>
    <row r="11" spans="1:25" s="13" customFormat="1" ht="30" customHeight="1">
      <c r="A11" s="9"/>
      <c r="B11" s="15" t="str">
        <f>Team!D2</f>
        <v>Osada A</v>
      </c>
      <c r="C11" s="15" t="str">
        <f>Team!D6</f>
        <v>Ivachnova B</v>
      </c>
      <c r="D11" s="14">
        <v>30</v>
      </c>
      <c r="E11" s="15">
        <v>1</v>
      </c>
      <c r="F11" s="15">
        <f>IF(D11&lt;30,1,0)</f>
        <v>0</v>
      </c>
      <c r="G11" s="3"/>
      <c r="H11" s="15" t="str">
        <f>Team!D2</f>
        <v>Osada A</v>
      </c>
      <c r="I11" s="15" t="str">
        <f>Team!D7</f>
        <v>Kezmarok</v>
      </c>
      <c r="J11" s="14">
        <v>13</v>
      </c>
      <c r="K11" s="15">
        <f>IF(J11&gt;30,1,0)</f>
        <v>0</v>
      </c>
      <c r="L11" s="15">
        <f>IF(J11&lt;30,1,0)</f>
        <v>1</v>
      </c>
      <c r="M11" s="3"/>
      <c r="N11" s="15" t="str">
        <f>Team!D2</f>
        <v>Osada A</v>
      </c>
      <c r="O11" s="15" t="str">
        <f>Team!D8</f>
        <v xml:space="preserve">Podolinec </v>
      </c>
      <c r="P11" s="14">
        <v>3</v>
      </c>
      <c r="Q11" s="15">
        <f>IF(P11&gt;30,1,0)</f>
        <v>0</v>
      </c>
      <c r="R11" s="15">
        <f>IF(P11&lt;30,1,0)</f>
        <v>1</v>
      </c>
      <c r="S11" s="3"/>
      <c r="T11" s="15" t="str">
        <f>Team!D2</f>
        <v>Osada A</v>
      </c>
      <c r="U11" s="15" t="str">
        <f>Team!D9</f>
        <v>Svosov</v>
      </c>
      <c r="V11" s="14">
        <v>3</v>
      </c>
      <c r="W11" s="15">
        <f>IF(V11&gt;30,1,0)</f>
        <v>0</v>
      </c>
      <c r="X11" s="15">
        <f>IF(V11&lt;30,1,0)</f>
        <v>1</v>
      </c>
      <c r="Y11" s="9"/>
    </row>
    <row r="12" spans="1:25" ht="30" customHeight="1">
      <c r="B12" s="2" t="str">
        <f>Team!D3</f>
        <v>Osada B</v>
      </c>
      <c r="C12" s="2" t="str">
        <f>Team!D5</f>
        <v>Ivachnova A</v>
      </c>
      <c r="D12" s="8">
        <v>30</v>
      </c>
      <c r="E12" s="15">
        <v>1</v>
      </c>
      <c r="F12" s="15">
        <f t="shared" ref="F12:F15" si="8">IF(D12&lt;30,1,0)</f>
        <v>0</v>
      </c>
      <c r="G12" s="3"/>
      <c r="H12" s="2" t="str">
        <f>Team!D3</f>
        <v>Osada B</v>
      </c>
      <c r="I12" s="2" t="str">
        <f>Team!D6</f>
        <v>Ivachnova B</v>
      </c>
      <c r="J12" s="8">
        <v>32</v>
      </c>
      <c r="K12" s="15">
        <f t="shared" ref="K12" si="9">IF(J12&gt;30,1,0)</f>
        <v>1</v>
      </c>
      <c r="L12" s="15">
        <f t="shared" ref="L12:L15" si="10">IF(J12&lt;30,1,0)</f>
        <v>0</v>
      </c>
      <c r="N12" s="2" t="str">
        <f>Team!D3</f>
        <v>Osada B</v>
      </c>
      <c r="O12" s="2" t="str">
        <f>Team!D7</f>
        <v>Kezmarok</v>
      </c>
      <c r="P12" s="8">
        <v>3</v>
      </c>
      <c r="Q12" s="15">
        <f t="shared" ref="Q12:Q14" si="11">IF(P12&gt;30,1,0)</f>
        <v>0</v>
      </c>
      <c r="R12" s="15">
        <f t="shared" ref="R12:R15" si="12">IF(P12&lt;30,1,0)</f>
        <v>1</v>
      </c>
      <c r="S12" s="3"/>
      <c r="T12" s="2" t="str">
        <f>Team!D3</f>
        <v>Osada B</v>
      </c>
      <c r="U12" s="2" t="str">
        <f>Team!D8</f>
        <v xml:space="preserve">Podolinec </v>
      </c>
      <c r="V12" s="8">
        <v>3</v>
      </c>
      <c r="W12" s="15">
        <f t="shared" ref="W12:W15" si="13">IF(V12&gt;30,1,0)</f>
        <v>0</v>
      </c>
      <c r="X12" s="15">
        <f t="shared" ref="X12:X15" si="14">IF(V12&lt;30,1,0)</f>
        <v>1</v>
      </c>
    </row>
    <row r="13" spans="1:25" ht="30" customHeight="1">
      <c r="B13" s="2" t="str">
        <f>Team!D4</f>
        <v>Banicne</v>
      </c>
      <c r="C13" s="2" t="str">
        <f>Team!D11</f>
        <v>Revuce B</v>
      </c>
      <c r="D13" s="8">
        <v>30</v>
      </c>
      <c r="E13" s="15">
        <v>1</v>
      </c>
      <c r="F13" s="15">
        <f t="shared" si="8"/>
        <v>0</v>
      </c>
      <c r="G13" s="3"/>
      <c r="H13" s="2" t="str">
        <f>Team!D4</f>
        <v>Banicne</v>
      </c>
      <c r="I13" s="2" t="str">
        <f>Team!D5</f>
        <v>Ivachnova A</v>
      </c>
      <c r="J13" s="8">
        <v>30</v>
      </c>
      <c r="K13" s="15">
        <v>1</v>
      </c>
      <c r="L13" s="15">
        <f t="shared" si="10"/>
        <v>0</v>
      </c>
      <c r="N13" s="2" t="str">
        <f>Team!D4</f>
        <v>Banicne</v>
      </c>
      <c r="O13" s="2" t="str">
        <f>Team!D6</f>
        <v>Ivachnova B</v>
      </c>
      <c r="P13" s="8">
        <v>30</v>
      </c>
      <c r="Q13" s="15">
        <f t="shared" si="11"/>
        <v>0</v>
      </c>
      <c r="R13" s="15">
        <f t="shared" si="12"/>
        <v>0</v>
      </c>
      <c r="S13" s="3"/>
      <c r="T13" s="2" t="str">
        <f>Team!D4</f>
        <v>Banicne</v>
      </c>
      <c r="U13" s="2" t="str">
        <f>Team!D7</f>
        <v>Kezmarok</v>
      </c>
      <c r="V13" s="8">
        <v>32</v>
      </c>
      <c r="W13" s="15">
        <f t="shared" si="13"/>
        <v>1</v>
      </c>
      <c r="X13" s="15">
        <f t="shared" si="14"/>
        <v>0</v>
      </c>
    </row>
    <row r="14" spans="1:25" ht="30" customHeight="1">
      <c r="B14" s="2" t="str">
        <f>Team!D7</f>
        <v>Kezmarok</v>
      </c>
      <c r="C14" s="2" t="str">
        <f>Team!D10</f>
        <v>Revuce A</v>
      </c>
      <c r="D14" s="8">
        <v>30</v>
      </c>
      <c r="E14" s="15">
        <v>1</v>
      </c>
      <c r="F14" s="15">
        <f t="shared" si="8"/>
        <v>0</v>
      </c>
      <c r="G14" s="3"/>
      <c r="H14" s="2" t="str">
        <f>Team!D8</f>
        <v xml:space="preserve">Podolinec </v>
      </c>
      <c r="I14" s="2" t="str">
        <f>Team!D10</f>
        <v>Revuce A</v>
      </c>
      <c r="J14" s="8">
        <v>30</v>
      </c>
      <c r="K14" s="15">
        <v>1</v>
      </c>
      <c r="L14" s="15">
        <f t="shared" si="10"/>
        <v>0</v>
      </c>
      <c r="N14" s="2" t="str">
        <f>Team!D5</f>
        <v>Ivachnova A</v>
      </c>
      <c r="O14" s="2" t="str">
        <f>Team!D11</f>
        <v>Revuce B</v>
      </c>
      <c r="P14" s="8">
        <v>13</v>
      </c>
      <c r="Q14" s="15">
        <f t="shared" si="11"/>
        <v>0</v>
      </c>
      <c r="R14" s="15">
        <f t="shared" si="12"/>
        <v>1</v>
      </c>
      <c r="S14" s="3"/>
      <c r="T14" s="2" t="str">
        <f>Team!D5</f>
        <v>Ivachnova A</v>
      </c>
      <c r="U14" s="2" t="str">
        <f>Team!D6</f>
        <v>Ivachnova B</v>
      </c>
      <c r="V14" s="8">
        <v>13</v>
      </c>
      <c r="W14" s="15">
        <f t="shared" si="13"/>
        <v>0</v>
      </c>
      <c r="X14" s="15">
        <f t="shared" si="14"/>
        <v>1</v>
      </c>
    </row>
    <row r="15" spans="1:25" ht="30" customHeight="1">
      <c r="B15" s="2" t="str">
        <f>Team!D8</f>
        <v xml:space="preserve">Podolinec </v>
      </c>
      <c r="C15" s="2" t="str">
        <f>Team!D9</f>
        <v>Svosov</v>
      </c>
      <c r="D15" s="8">
        <v>3</v>
      </c>
      <c r="E15" s="15">
        <f t="shared" ref="E15" si="15">IF(D15&gt;30,1,0)</f>
        <v>0</v>
      </c>
      <c r="F15" s="15">
        <f t="shared" si="8"/>
        <v>1</v>
      </c>
      <c r="G15" s="3"/>
      <c r="H15" s="2" t="str">
        <f>Team!D9</f>
        <v>Svosov</v>
      </c>
      <c r="I15" s="2" t="str">
        <f>Team!D11</f>
        <v>Revuce B</v>
      </c>
      <c r="J15" s="8">
        <v>30</v>
      </c>
      <c r="K15" s="15">
        <v>1</v>
      </c>
      <c r="L15" s="15">
        <f t="shared" si="10"/>
        <v>0</v>
      </c>
      <c r="N15" s="2" t="str">
        <f>Team!D9</f>
        <v>Svosov</v>
      </c>
      <c r="O15" s="2" t="str">
        <f>Team!D10</f>
        <v>Revuce A</v>
      </c>
      <c r="P15" s="8">
        <v>30</v>
      </c>
      <c r="Q15" s="15">
        <v>1</v>
      </c>
      <c r="R15" s="15">
        <f t="shared" si="12"/>
        <v>0</v>
      </c>
      <c r="S15" s="3"/>
      <c r="T15" s="2" t="str">
        <f>Team!D10</f>
        <v>Revuce A</v>
      </c>
      <c r="U15" s="2" t="str">
        <f>Team!D11</f>
        <v>Revuce B</v>
      </c>
      <c r="V15" s="8">
        <v>3</v>
      </c>
      <c r="W15" s="15">
        <f t="shared" si="13"/>
        <v>0</v>
      </c>
      <c r="X15" s="15">
        <f t="shared" si="14"/>
        <v>1</v>
      </c>
    </row>
    <row r="16" spans="1:25" s="9" customFormat="1">
      <c r="B16" s="3"/>
      <c r="C16" s="3"/>
      <c r="D16" s="11"/>
      <c r="E16" s="3"/>
      <c r="F16" s="3"/>
      <c r="G16" s="3"/>
      <c r="H16" s="3"/>
      <c r="I16" s="3"/>
      <c r="J16" s="11"/>
      <c r="K16" s="3"/>
      <c r="L16" s="3"/>
      <c r="M16" s="3"/>
      <c r="N16" s="3"/>
      <c r="O16" s="3"/>
      <c r="P16" s="11"/>
      <c r="Q16" s="3"/>
      <c r="R16" s="3"/>
      <c r="S16" s="3"/>
      <c r="T16" s="3"/>
      <c r="U16" s="3"/>
      <c r="V16" s="11"/>
      <c r="W16" s="3"/>
      <c r="X16" s="3"/>
    </row>
    <row r="18" spans="2:24">
      <c r="B18" s="30" t="s">
        <v>30</v>
      </c>
      <c r="C18" s="30"/>
      <c r="D18" s="8" t="s">
        <v>21</v>
      </c>
      <c r="E18" s="2"/>
      <c r="F18" s="2"/>
      <c r="G18" s="3"/>
      <c r="H18" s="2"/>
      <c r="I18" s="2"/>
      <c r="N18" s="2"/>
      <c r="O18" s="2"/>
      <c r="P18" s="8"/>
      <c r="Q18" s="2"/>
      <c r="R18" s="2"/>
      <c r="S18" s="3"/>
      <c r="T18" s="2"/>
      <c r="U18" s="2"/>
      <c r="V18" s="8"/>
      <c r="W18" s="2"/>
      <c r="X18" s="2"/>
    </row>
    <row r="19" spans="2:24" ht="30" customHeight="1">
      <c r="B19" s="2" t="str">
        <f>Team!D2</f>
        <v>Osada A</v>
      </c>
      <c r="C19" s="2" t="str">
        <f>Team!D10</f>
        <v>Revuce A</v>
      </c>
      <c r="D19" s="8">
        <v>31</v>
      </c>
      <c r="E19" s="2">
        <f>IF(D19&gt;30,1,0)</f>
        <v>1</v>
      </c>
      <c r="F19" s="2">
        <f>IF(D19&lt;30,1,0)</f>
        <v>0</v>
      </c>
      <c r="G19" s="3"/>
      <c r="H19" s="2"/>
      <c r="I19" s="2"/>
      <c r="N19" s="2"/>
      <c r="O19" s="2"/>
      <c r="P19" s="8"/>
      <c r="Q19" s="2"/>
      <c r="R19" s="2"/>
      <c r="S19" s="3"/>
      <c r="T19" s="2"/>
      <c r="U19" s="2"/>
      <c r="V19" s="8"/>
      <c r="W19" s="2"/>
      <c r="X19" s="2"/>
    </row>
    <row r="20" spans="2:24" ht="30" customHeight="1">
      <c r="B20" s="2" t="str">
        <f>Team!D3</f>
        <v>Osada B</v>
      </c>
      <c r="C20" s="2" t="str">
        <f>Team!D9</f>
        <v>Svosov</v>
      </c>
      <c r="D20" s="8">
        <v>3</v>
      </c>
      <c r="E20" s="2">
        <f t="shared" ref="E20:E23" si="16">IF(D20&gt;30,1,0)</f>
        <v>0</v>
      </c>
      <c r="F20" s="2">
        <f t="shared" ref="F20:F23" si="17">IF(D20&lt;30,1,0)</f>
        <v>1</v>
      </c>
      <c r="G20" s="3"/>
      <c r="H20" s="2"/>
      <c r="I20" s="2"/>
      <c r="N20" s="2"/>
      <c r="O20" s="2"/>
      <c r="P20" s="8"/>
      <c r="Q20" s="2"/>
      <c r="R20" s="2"/>
      <c r="S20" s="3"/>
      <c r="T20" s="2"/>
      <c r="U20" s="2"/>
      <c r="V20" s="8"/>
      <c r="W20" s="2"/>
      <c r="X20" s="2"/>
    </row>
    <row r="21" spans="2:24" ht="30" customHeight="1">
      <c r="B21" s="2" t="str">
        <f>Team!D4</f>
        <v>Banicne</v>
      </c>
      <c r="C21" s="2" t="str">
        <f>Team!D8</f>
        <v xml:space="preserve">Podolinec </v>
      </c>
      <c r="D21" s="8">
        <v>31</v>
      </c>
      <c r="E21" s="2">
        <f t="shared" si="16"/>
        <v>1</v>
      </c>
      <c r="F21" s="2">
        <f t="shared" si="17"/>
        <v>0</v>
      </c>
      <c r="G21" s="3"/>
      <c r="H21" s="2"/>
      <c r="I21" s="2"/>
      <c r="N21" s="2"/>
      <c r="O21" s="2"/>
      <c r="P21" s="8"/>
      <c r="Q21" s="2"/>
      <c r="R21" s="2"/>
      <c r="S21" s="3"/>
      <c r="T21" s="2"/>
      <c r="U21" s="2"/>
      <c r="V21" s="8"/>
      <c r="W21" s="2"/>
      <c r="X21" s="2"/>
    </row>
    <row r="22" spans="2:24" ht="30" customHeight="1">
      <c r="B22" s="2" t="str">
        <f>Team!D5</f>
        <v>Ivachnova A</v>
      </c>
      <c r="C22" s="2" t="str">
        <f>Team!D7</f>
        <v>Kezmarok</v>
      </c>
      <c r="D22" s="8">
        <v>3</v>
      </c>
      <c r="E22" s="2">
        <f t="shared" si="16"/>
        <v>0</v>
      </c>
      <c r="F22" s="2">
        <f t="shared" si="17"/>
        <v>1</v>
      </c>
      <c r="G22" s="3"/>
      <c r="H22" s="2"/>
      <c r="I22" s="2"/>
      <c r="N22" s="2"/>
      <c r="O22" s="2"/>
      <c r="P22" s="8"/>
      <c r="Q22" s="2"/>
      <c r="R22" s="2"/>
      <c r="S22" s="3"/>
      <c r="T22" s="2"/>
      <c r="U22" s="2"/>
      <c r="V22" s="8"/>
      <c r="W22" s="2"/>
      <c r="X22" s="2"/>
    </row>
    <row r="23" spans="2:24" ht="30" customHeight="1">
      <c r="B23" s="2" t="str">
        <f>Team!D6</f>
        <v>Ivachnova B</v>
      </c>
      <c r="C23" s="2" t="str">
        <f>Team!D11</f>
        <v>Revuce B</v>
      </c>
      <c r="D23" s="8">
        <v>13</v>
      </c>
      <c r="E23" s="2">
        <f t="shared" si="16"/>
        <v>0</v>
      </c>
      <c r="F23" s="2">
        <f t="shared" si="17"/>
        <v>1</v>
      </c>
      <c r="G23" s="3"/>
      <c r="H23" s="2"/>
      <c r="I23" s="2"/>
      <c r="N23" s="2"/>
      <c r="O23" s="2"/>
      <c r="P23" s="8"/>
      <c r="Q23" s="2"/>
      <c r="R23" s="2"/>
      <c r="S23" s="3"/>
      <c r="T23" s="2"/>
      <c r="U23" s="2"/>
      <c r="V23" s="8"/>
      <c r="W23" s="2"/>
      <c r="X23" s="2"/>
    </row>
    <row r="24" spans="2:24" s="9" customFormat="1">
      <c r="D24" s="11"/>
      <c r="J24" s="11"/>
      <c r="K24" s="3"/>
      <c r="L24" s="3"/>
      <c r="M24" s="3"/>
      <c r="P24" s="10"/>
      <c r="V24" s="10"/>
    </row>
    <row r="26" spans="2:24">
      <c r="B26" s="16" t="s">
        <v>11</v>
      </c>
      <c r="D26" s="7"/>
    </row>
    <row r="27" spans="2:24">
      <c r="B27" s="16" t="s">
        <v>12</v>
      </c>
      <c r="D27" s="7"/>
    </row>
    <row r="28" spans="2:24">
      <c r="B28" s="16" t="s">
        <v>14</v>
      </c>
      <c r="D28" s="7"/>
    </row>
    <row r="29" spans="2:24">
      <c r="B29" s="16" t="s">
        <v>13</v>
      </c>
      <c r="D29" s="7"/>
    </row>
    <row r="30" spans="2:24">
      <c r="B30" s="16" t="s">
        <v>15</v>
      </c>
      <c r="D30" s="7"/>
    </row>
    <row r="31" spans="2:24">
      <c r="B31" s="16" t="s">
        <v>16</v>
      </c>
      <c r="D31" s="7"/>
    </row>
    <row r="32" spans="2:24">
      <c r="B32" s="16" t="s">
        <v>17</v>
      </c>
      <c r="D32" s="7"/>
    </row>
    <row r="33" spans="2:4">
      <c r="B33" s="16" t="s">
        <v>18</v>
      </c>
      <c r="D33" s="7"/>
    </row>
    <row r="34" spans="2:4">
      <c r="B34" s="16" t="s">
        <v>19</v>
      </c>
      <c r="D34" s="7"/>
    </row>
  </sheetData>
  <mergeCells count="9">
    <mergeCell ref="B18:C18"/>
    <mergeCell ref="B2:C2"/>
    <mergeCell ref="H2:I2"/>
    <mergeCell ref="N2:O2"/>
    <mergeCell ref="T2:U2"/>
    <mergeCell ref="B10:C10"/>
    <mergeCell ref="H10:I10"/>
    <mergeCell ref="N10:O10"/>
    <mergeCell ref="T10:U10"/>
  </mergeCells>
  <conditionalFormatting sqref="E3:G7">
    <cfRule type="cellIs" dxfId="0" priority="1" operator="greaterThan">
      <formula>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árok3"/>
  <dimension ref="A1:M16"/>
  <sheetViews>
    <sheetView tabSelected="1" workbookViewId="0">
      <selection activeCell="M11" sqref="M11"/>
    </sheetView>
  </sheetViews>
  <sheetFormatPr defaultRowHeight="15"/>
  <cols>
    <col min="1" max="1" width="12.42578125" style="1" customWidth="1"/>
    <col min="2" max="11" width="10.7109375" style="7" customWidth="1"/>
    <col min="12" max="12" width="9.140625" style="2"/>
    <col min="13" max="13" width="9.42578125" style="2" bestFit="1" customWidth="1"/>
  </cols>
  <sheetData>
    <row r="1" spans="1:13" ht="36" customHeight="1" thickBot="1">
      <c r="A1" s="6"/>
      <c r="B1" s="24" t="str">
        <f>A2</f>
        <v>Osada A</v>
      </c>
      <c r="C1" s="24" t="str">
        <f>A3</f>
        <v>Osada B</v>
      </c>
      <c r="D1" s="24" t="str">
        <f>A4</f>
        <v>Banicne</v>
      </c>
      <c r="E1" s="24" t="str">
        <f>A5</f>
        <v>Ivachnova A</v>
      </c>
      <c r="F1" s="24" t="str">
        <f>A6</f>
        <v>Ivachnova B</v>
      </c>
      <c r="G1" s="24" t="str">
        <f>A7</f>
        <v>Kezmarok</v>
      </c>
      <c r="H1" s="24" t="str">
        <f>A8</f>
        <v xml:space="preserve">Podolinec </v>
      </c>
      <c r="I1" s="24" t="str">
        <f>A9</f>
        <v>Svosov</v>
      </c>
      <c r="J1" s="24" t="str">
        <f>A10</f>
        <v>Revuce A</v>
      </c>
      <c r="K1" s="25" t="str">
        <f>A11</f>
        <v>Revuce B</v>
      </c>
      <c r="L1" s="2" t="s">
        <v>7</v>
      </c>
      <c r="M1" s="2" t="s">
        <v>10</v>
      </c>
    </row>
    <row r="2" spans="1:13" ht="24.95" customHeight="1">
      <c r="A2" s="22" t="str">
        <f>Team!D2</f>
        <v>Osada A</v>
      </c>
      <c r="B2" s="17">
        <v>0</v>
      </c>
      <c r="C2" s="18">
        <f>Rozpis!J3</f>
        <v>31</v>
      </c>
      <c r="D2" s="18">
        <f>Rozpis!P3</f>
        <v>23</v>
      </c>
      <c r="E2" s="18">
        <f>Rozpis!V3</f>
        <v>30</v>
      </c>
      <c r="F2" s="18">
        <f>Rozpis!D11</f>
        <v>30</v>
      </c>
      <c r="G2" s="18">
        <f>Rozpis!J11</f>
        <v>13</v>
      </c>
      <c r="H2" s="18">
        <f>Rozpis!P11</f>
        <v>3</v>
      </c>
      <c r="I2" s="18">
        <f>Rozpis!V11</f>
        <v>3</v>
      </c>
      <c r="J2" s="18">
        <f>Rozpis!D19</f>
        <v>31</v>
      </c>
      <c r="K2" s="19">
        <f>Rozpis!D3</f>
        <v>31</v>
      </c>
      <c r="L2" s="8">
        <f t="shared" ref="L2:L11" si="0">SUM(B2:K2)</f>
        <v>195</v>
      </c>
      <c r="M2" s="2">
        <f>SUM(Rozpis!E3,Rozpis!K3,Rozpis!Q3,Rozpis!W3,Rozpis!E11,Rozpis!K11,Rozpis!Q11,Rozpis!W11,Rozpis!E19)</f>
        <v>5</v>
      </c>
    </row>
    <row r="3" spans="1:13" ht="24.95" customHeight="1">
      <c r="A3" s="22" t="str">
        <f>Team!D3</f>
        <v>Osada B</v>
      </c>
      <c r="B3" s="18">
        <v>13</v>
      </c>
      <c r="C3" s="17">
        <v>0</v>
      </c>
      <c r="D3" s="18">
        <f>Rozpis!V4</f>
        <v>23</v>
      </c>
      <c r="E3" s="18">
        <f>Rozpis!D12</f>
        <v>30</v>
      </c>
      <c r="F3" s="18">
        <f>Rozpis!J12</f>
        <v>32</v>
      </c>
      <c r="G3" s="18">
        <f>Rozpis!P12</f>
        <v>3</v>
      </c>
      <c r="H3" s="18">
        <f>Rozpis!V12</f>
        <v>3</v>
      </c>
      <c r="I3" s="18">
        <f>Rozpis!D20</f>
        <v>3</v>
      </c>
      <c r="J3" s="18">
        <f>Rozpis!D4</f>
        <v>30</v>
      </c>
      <c r="K3" s="19">
        <f>Rozpis!P4</f>
        <v>30</v>
      </c>
      <c r="L3" s="8">
        <f t="shared" si="0"/>
        <v>167</v>
      </c>
      <c r="M3" s="2">
        <f>SUM(Rozpis!E4,Rozpis!L3,Rozpis!Q4,Rozpis!W4,Rozpis!E12,Rozpis!K12,Rozpis!Q12,Rozpis!W12,Rozpis!E20)</f>
        <v>4</v>
      </c>
    </row>
    <row r="4" spans="1:13" ht="24.95" customHeight="1">
      <c r="A4" s="22" t="str">
        <f>Team!D4</f>
        <v>Banicne</v>
      </c>
      <c r="B4" s="18">
        <v>32</v>
      </c>
      <c r="C4" s="18">
        <v>32</v>
      </c>
      <c r="D4" s="17">
        <v>0</v>
      </c>
      <c r="E4" s="18">
        <f>Rozpis!J13</f>
        <v>30</v>
      </c>
      <c r="F4" s="18">
        <f>Rozpis!P13</f>
        <v>30</v>
      </c>
      <c r="G4" s="18">
        <f>Rozpis!V13</f>
        <v>32</v>
      </c>
      <c r="H4" s="18">
        <f>Rozpis!D21</f>
        <v>31</v>
      </c>
      <c r="I4" s="18">
        <f>Rozpis!D5</f>
        <v>13</v>
      </c>
      <c r="J4" s="18">
        <f>Rozpis!J4</f>
        <v>31</v>
      </c>
      <c r="K4" s="19">
        <f>Rozpis!D13</f>
        <v>30</v>
      </c>
      <c r="L4" s="8">
        <f t="shared" si="0"/>
        <v>261</v>
      </c>
      <c r="M4" s="27">
        <v>8</v>
      </c>
    </row>
    <row r="5" spans="1:13" ht="24.95" customHeight="1">
      <c r="A5" s="22" t="str">
        <f>Team!D5</f>
        <v>Ivachnova A</v>
      </c>
      <c r="B5" s="18">
        <v>3</v>
      </c>
      <c r="C5" s="18">
        <v>3</v>
      </c>
      <c r="D5" s="18">
        <v>3</v>
      </c>
      <c r="E5" s="17">
        <v>0</v>
      </c>
      <c r="F5" s="18">
        <f>Rozpis!V14</f>
        <v>13</v>
      </c>
      <c r="G5" s="18">
        <f>Rozpis!D22</f>
        <v>3</v>
      </c>
      <c r="H5" s="18">
        <f>Rozpis!D6</f>
        <v>13</v>
      </c>
      <c r="I5" s="18">
        <f>Rozpis!J5</f>
        <v>3</v>
      </c>
      <c r="J5" s="18">
        <f>Rozpis!P5</f>
        <v>23</v>
      </c>
      <c r="K5" s="19">
        <f>Rozpis!P14</f>
        <v>13</v>
      </c>
      <c r="L5" s="8">
        <f t="shared" si="0"/>
        <v>77</v>
      </c>
      <c r="M5" s="2">
        <f>SUM(Rozpis!E6,Rozpis!K5,Rozpis!Q5,Rozpis!X3,Rozpis!F12,Rozpis!L13,Rozpis!Q14,Rozpis!W14,Rozpis!E22)</f>
        <v>0</v>
      </c>
    </row>
    <row r="6" spans="1:13" ht="24.95" customHeight="1">
      <c r="A6" s="22" t="str">
        <f>Team!D6</f>
        <v>Ivachnova B</v>
      </c>
      <c r="B6" s="18">
        <v>3</v>
      </c>
      <c r="C6" s="18">
        <v>23</v>
      </c>
      <c r="D6" s="18">
        <v>3</v>
      </c>
      <c r="E6" s="18">
        <v>31</v>
      </c>
      <c r="F6" s="17">
        <v>0</v>
      </c>
      <c r="G6" s="18">
        <f>Rozpis!D7</f>
        <v>3</v>
      </c>
      <c r="H6" s="18">
        <f>Rozpis!J6</f>
        <v>3</v>
      </c>
      <c r="I6" s="18">
        <f>Rozpis!P6</f>
        <v>3</v>
      </c>
      <c r="J6" s="18">
        <f>Rozpis!V5</f>
        <v>3</v>
      </c>
      <c r="K6" s="19">
        <f>Rozpis!D23</f>
        <v>13</v>
      </c>
      <c r="L6" s="8">
        <f t="shared" si="0"/>
        <v>85</v>
      </c>
      <c r="M6" s="2">
        <f>SUM(Rozpis!E7,Rozpis!K6,Rozpis!Q5,Rozpis!W5,Rozpis!F11,Rozpis!L12,Rozpis!R13,Rozpis!X14,Rozpis!E23)</f>
        <v>1</v>
      </c>
    </row>
    <row r="7" spans="1:13" ht="24.95" customHeight="1">
      <c r="A7" s="22" t="str">
        <f>Team!D7</f>
        <v>Kezmarok</v>
      </c>
      <c r="B7" s="18">
        <v>31</v>
      </c>
      <c r="C7" s="18">
        <v>30</v>
      </c>
      <c r="D7" s="18">
        <v>23</v>
      </c>
      <c r="E7" s="18">
        <v>30</v>
      </c>
      <c r="F7" s="18">
        <v>30</v>
      </c>
      <c r="G7" s="17">
        <v>0</v>
      </c>
      <c r="H7" s="18">
        <f>Rozpis!P7</f>
        <v>30</v>
      </c>
      <c r="I7" s="18">
        <f>Rozpis!V6</f>
        <v>13</v>
      </c>
      <c r="J7" s="18">
        <f>Rozpis!D14</f>
        <v>30</v>
      </c>
      <c r="K7" s="19">
        <f>Rozpis!J7</f>
        <v>30</v>
      </c>
      <c r="L7" s="8">
        <f t="shared" si="0"/>
        <v>247</v>
      </c>
      <c r="M7" s="28">
        <v>7</v>
      </c>
    </row>
    <row r="8" spans="1:13" ht="24.95" customHeight="1">
      <c r="A8" s="22" t="str">
        <f>Team!D8</f>
        <v xml:space="preserve">Podolinec </v>
      </c>
      <c r="B8" s="18">
        <v>30</v>
      </c>
      <c r="C8" s="18">
        <v>30</v>
      </c>
      <c r="D8" s="18">
        <v>13</v>
      </c>
      <c r="E8" s="18">
        <v>31</v>
      </c>
      <c r="F8" s="18">
        <v>30</v>
      </c>
      <c r="G8" s="18">
        <v>3</v>
      </c>
      <c r="H8" s="17">
        <v>0</v>
      </c>
      <c r="I8" s="18">
        <f>Rozpis!D15</f>
        <v>3</v>
      </c>
      <c r="J8" s="18">
        <f>Rozpis!J14</f>
        <v>30</v>
      </c>
      <c r="K8" s="19">
        <f>Rozpis!V7</f>
        <v>30</v>
      </c>
      <c r="L8" s="8">
        <f t="shared" si="0"/>
        <v>200</v>
      </c>
      <c r="M8" s="29">
        <v>6</v>
      </c>
    </row>
    <row r="9" spans="1:13" ht="24.95" customHeight="1">
      <c r="A9" s="22" t="str">
        <f>Team!D9</f>
        <v>Svosov</v>
      </c>
      <c r="B9" s="18">
        <v>30</v>
      </c>
      <c r="C9" s="18">
        <v>30</v>
      </c>
      <c r="D9" s="18">
        <v>31</v>
      </c>
      <c r="E9" s="18">
        <v>30</v>
      </c>
      <c r="F9" s="18">
        <v>30</v>
      </c>
      <c r="G9" s="18">
        <v>31</v>
      </c>
      <c r="H9" s="18">
        <v>30</v>
      </c>
      <c r="I9" s="17">
        <v>0</v>
      </c>
      <c r="J9" s="18">
        <f>Rozpis!P15</f>
        <v>30</v>
      </c>
      <c r="K9" s="19">
        <f>Rozpis!J15</f>
        <v>30</v>
      </c>
      <c r="L9" s="8">
        <f t="shared" si="0"/>
        <v>272</v>
      </c>
      <c r="M9" s="26">
        <f>SUM(Rozpis!F5,Rozpis!L5,Rozpis!R6,Rozpis!X6,Rozpis!F15,Rozpis!K15,Rozpis!Q15,Rozpis!X11,Rozpis!F20)</f>
        <v>9</v>
      </c>
    </row>
    <row r="10" spans="1:13" ht="24.95" customHeight="1">
      <c r="A10" s="22" t="str">
        <f>Team!D10</f>
        <v>Revuce A</v>
      </c>
      <c r="B10" s="18">
        <v>13</v>
      </c>
      <c r="C10" s="18">
        <v>3</v>
      </c>
      <c r="D10" s="18">
        <v>13</v>
      </c>
      <c r="E10" s="18">
        <v>32</v>
      </c>
      <c r="F10" s="18">
        <v>30</v>
      </c>
      <c r="G10" s="18">
        <v>3</v>
      </c>
      <c r="H10" s="18">
        <v>3</v>
      </c>
      <c r="I10" s="18">
        <v>3</v>
      </c>
      <c r="J10" s="17">
        <v>0</v>
      </c>
      <c r="K10" s="19">
        <f>Rozpis!V15</f>
        <v>3</v>
      </c>
      <c r="L10" s="8">
        <f t="shared" si="0"/>
        <v>103</v>
      </c>
      <c r="M10" s="2">
        <f>SUM(Rozpis!F4,Rozpis!L4,Rozpis!R5,Rozpis!X5,Rozpis!F14,Rozpis!L14,Rozpis!R15,Rozpis!W15,Rozpis!F19)</f>
        <v>2</v>
      </c>
    </row>
    <row r="11" spans="1:13" ht="24.95" customHeight="1" thickBot="1">
      <c r="A11" s="23" t="str">
        <f>Team!D11</f>
        <v>Revuce B</v>
      </c>
      <c r="B11" s="20">
        <v>13</v>
      </c>
      <c r="C11" s="20">
        <v>3</v>
      </c>
      <c r="D11" s="20">
        <v>3</v>
      </c>
      <c r="E11" s="20">
        <v>31</v>
      </c>
      <c r="F11" s="20">
        <v>31</v>
      </c>
      <c r="G11" s="20">
        <v>3</v>
      </c>
      <c r="H11" s="20">
        <v>3</v>
      </c>
      <c r="I11" s="20">
        <v>3</v>
      </c>
      <c r="J11" s="20">
        <v>30</v>
      </c>
      <c r="K11" s="21">
        <v>0</v>
      </c>
      <c r="L11" s="8">
        <f t="shared" si="0"/>
        <v>120</v>
      </c>
      <c r="M11" s="2">
        <f>SUM(Rozpis!F3,Rozpis!L7,Rozpis!R4,Rozpis!X7,Rozpis!F13,Rozpis!L15,Rozpis!R14,Rozpis!X15,Rozpis!F23)</f>
        <v>3</v>
      </c>
    </row>
    <row r="12" spans="1:13" ht="24.95" customHeight="1"/>
    <row r="13" spans="1:13" ht="24.95" customHeight="1"/>
    <row r="14" spans="1:13" ht="24.95" customHeight="1"/>
    <row r="15" spans="1:13" ht="24.95" customHeight="1"/>
    <row r="16" spans="1:13" ht="24.9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Team</vt:lpstr>
      <vt:lpstr>Rozpis</vt:lpstr>
      <vt:lpstr>Tabulka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Jana Šimová</cp:lastModifiedBy>
  <dcterms:created xsi:type="dcterms:W3CDTF">2018-01-02T13:00:25Z</dcterms:created>
  <dcterms:modified xsi:type="dcterms:W3CDTF">2018-01-14T17:09:01Z</dcterms:modified>
</cp:coreProperties>
</file>