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155" windowHeight="13740" tabRatio="1000" activeTab="2"/>
  </bookViews>
  <sheets>
    <sheet name="Kryci_list 6087" sheetId="3" r:id="rId1"/>
    <sheet name="Rekap 6087" sheetId="4" r:id="rId2"/>
    <sheet name="SO 6087" sheetId="5" r:id="rId3"/>
  </sheets>
  <definedNames>
    <definedName name="_xlnm.Print_Titles" localSheetId="1">'Rekap 6087'!$9:$9</definedName>
    <definedName name="_xlnm.Print_Titles" localSheetId="2">'SO 6087'!$8:$8</definedName>
  </definedNames>
  <calcPr calcId="124519"/>
</workbook>
</file>

<file path=xl/calcChain.xml><?xml version="1.0" encoding="utf-8"?>
<calcChain xmlns="http://schemas.openxmlformats.org/spreadsheetml/2006/main">
  <c r="Z1278" i="5"/>
  <c r="J17" i="3" s="1"/>
  <c r="J20" s="1"/>
  <c r="M1275" i="5"/>
  <c r="C46" i="4"/>
  <c r="L1275" i="5"/>
  <c r="B46" i="4" s="1"/>
  <c r="G1275" i="5"/>
  <c r="K1274"/>
  <c r="J1274"/>
  <c r="S1274"/>
  <c r="S1275"/>
  <c r="F46" i="4" s="1"/>
  <c r="P1274" i="5"/>
  <c r="P1275"/>
  <c r="E46" i="4"/>
  <c r="M1274" i="5"/>
  <c r="H1275"/>
  <c r="I1274"/>
  <c r="I1275" s="1"/>
  <c r="B45" i="4"/>
  <c r="G1271" i="5"/>
  <c r="M1271"/>
  <c r="C45" i="4" s="1"/>
  <c r="L1271" i="5"/>
  <c r="G1277" s="1"/>
  <c r="K1270"/>
  <c r="J1270"/>
  <c r="S1270"/>
  <c r="S1271" s="1"/>
  <c r="P1270"/>
  <c r="P1271"/>
  <c r="M1270"/>
  <c r="H1277"/>
  <c r="I1270"/>
  <c r="I1271"/>
  <c r="D45" i="4"/>
  <c r="G1264" i="5"/>
  <c r="L1264"/>
  <c r="B41" i="4"/>
  <c r="K1263" i="5"/>
  <c r="J1263"/>
  <c r="S1263"/>
  <c r="P1263"/>
  <c r="M1263"/>
  <c r="I1263"/>
  <c r="K1262"/>
  <c r="J1262"/>
  <c r="S1262"/>
  <c r="P1262"/>
  <c r="M1262"/>
  <c r="I1262"/>
  <c r="K1261"/>
  <c r="J1261"/>
  <c r="S1261"/>
  <c r="P1261"/>
  <c r="M1261"/>
  <c r="I1261"/>
  <c r="K1260"/>
  <c r="J1260"/>
  <c r="S1260"/>
  <c r="P1260"/>
  <c r="M1260"/>
  <c r="I1260"/>
  <c r="K1259"/>
  <c r="J1259"/>
  <c r="S1259"/>
  <c r="P1259"/>
  <c r="M1259"/>
  <c r="I1259"/>
  <c r="K1258"/>
  <c r="J1258"/>
  <c r="S1258"/>
  <c r="P1258"/>
  <c r="M1258"/>
  <c r="I1258"/>
  <c r="K1257"/>
  <c r="J1257"/>
  <c r="S1257"/>
  <c r="P1257"/>
  <c r="M1257"/>
  <c r="I1257"/>
  <c r="K1256"/>
  <c r="J1256"/>
  <c r="S1256"/>
  <c r="P1256"/>
  <c r="M1256"/>
  <c r="I1256"/>
  <c r="K1255"/>
  <c r="J1255"/>
  <c r="S1255"/>
  <c r="P1255"/>
  <c r="M1255"/>
  <c r="I1255"/>
  <c r="K1254"/>
  <c r="J1254"/>
  <c r="S1254"/>
  <c r="P1254"/>
  <c r="M1254"/>
  <c r="I1254"/>
  <c r="K1253"/>
  <c r="J1253"/>
  <c r="S1253"/>
  <c r="P1253"/>
  <c r="M1253"/>
  <c r="I1253"/>
  <c r="K1252"/>
  <c r="J1252"/>
  <c r="S1252"/>
  <c r="P1252"/>
  <c r="M1252"/>
  <c r="I1252"/>
  <c r="K1251"/>
  <c r="J1251"/>
  <c r="S1251"/>
  <c r="P1251"/>
  <c r="M1251"/>
  <c r="I1251"/>
  <c r="K1250"/>
  <c r="J1250"/>
  <c r="S1250"/>
  <c r="P1250"/>
  <c r="M1250"/>
  <c r="I1250"/>
  <c r="K1249"/>
  <c r="J1249"/>
  <c r="S1249"/>
  <c r="P1249"/>
  <c r="M1249"/>
  <c r="I1249"/>
  <c r="K1248"/>
  <c r="J1248"/>
  <c r="S1248"/>
  <c r="P1248"/>
  <c r="M1248"/>
  <c r="I1248"/>
  <c r="K1247"/>
  <c r="J1247"/>
  <c r="S1247"/>
  <c r="P1247"/>
  <c r="M1247"/>
  <c r="I1247"/>
  <c r="K1246"/>
  <c r="J1246"/>
  <c r="S1246"/>
  <c r="P1246"/>
  <c r="M1246"/>
  <c r="I1246"/>
  <c r="K1245"/>
  <c r="J1245"/>
  <c r="S1245"/>
  <c r="P1245"/>
  <c r="M1245"/>
  <c r="M1264" s="1"/>
  <c r="C41" i="4" s="1"/>
  <c r="I1245" i="5"/>
  <c r="K1244"/>
  <c r="J1244"/>
  <c r="S1244"/>
  <c r="S1264" s="1"/>
  <c r="F41" i="4" s="1"/>
  <c r="P1244" i="5"/>
  <c r="M1244"/>
  <c r="I1244"/>
  <c r="K1243"/>
  <c r="J1243"/>
  <c r="S1243"/>
  <c r="P1243"/>
  <c r="P1264"/>
  <c r="E41" i="4" s="1"/>
  <c r="M1243" i="5"/>
  <c r="I1243"/>
  <c r="I1264" s="1"/>
  <c r="D41" i="4" s="1"/>
  <c r="K1242" i="5"/>
  <c r="J1242"/>
  <c r="S1242"/>
  <c r="P1242"/>
  <c r="M1242"/>
  <c r="H1264" s="1"/>
  <c r="I1242"/>
  <c r="G1239"/>
  <c r="L1239"/>
  <c r="B40" i="4"/>
  <c r="K1229" i="5"/>
  <c r="J1229"/>
  <c r="S1229"/>
  <c r="P1229"/>
  <c r="P1239" s="1"/>
  <c r="E40" i="4" s="1"/>
  <c r="M1229" i="5"/>
  <c r="I1229"/>
  <c r="K1227"/>
  <c r="J1227"/>
  <c r="S1227"/>
  <c r="S1239" s="1"/>
  <c r="F40" i="4" s="1"/>
  <c r="P1227" i="5"/>
  <c r="M1227"/>
  <c r="I1227"/>
  <c r="I1239"/>
  <c r="D40" i="4"/>
  <c r="K1226" i="5"/>
  <c r="J1226"/>
  <c r="S1226"/>
  <c r="P1226"/>
  <c r="M1226"/>
  <c r="H1239" s="1"/>
  <c r="I1226"/>
  <c r="G1223"/>
  <c r="L1223"/>
  <c r="B39" i="4" s="1"/>
  <c r="K1221" i="5"/>
  <c r="J1221"/>
  <c r="S1221"/>
  <c r="P1221"/>
  <c r="M1221"/>
  <c r="I1221"/>
  <c r="K1219"/>
  <c r="J1219"/>
  <c r="S1219"/>
  <c r="P1219"/>
  <c r="M1219"/>
  <c r="I1219"/>
  <c r="K1218"/>
  <c r="J1218"/>
  <c r="S1218"/>
  <c r="P1218"/>
  <c r="M1218"/>
  <c r="I1218"/>
  <c r="K1215"/>
  <c r="J1215"/>
  <c r="S1215"/>
  <c r="P1215"/>
  <c r="M1215"/>
  <c r="I1215"/>
  <c r="K1214"/>
  <c r="J1214"/>
  <c r="S1214"/>
  <c r="P1214"/>
  <c r="M1214"/>
  <c r="I1214"/>
  <c r="K1212"/>
  <c r="J1212"/>
  <c r="S1212"/>
  <c r="P1212"/>
  <c r="M1212"/>
  <c r="I1212"/>
  <c r="K1207"/>
  <c r="J1207"/>
  <c r="S1207"/>
  <c r="P1207"/>
  <c r="M1207"/>
  <c r="I1207"/>
  <c r="K1206"/>
  <c r="J1206"/>
  <c r="S1206"/>
  <c r="P1206"/>
  <c r="M1206"/>
  <c r="I1206"/>
  <c r="I1223" s="1"/>
  <c r="D39" i="4" s="1"/>
  <c r="K1201" i="5"/>
  <c r="J1201"/>
  <c r="S1201"/>
  <c r="S1223" s="1"/>
  <c r="F39" i="4" s="1"/>
  <c r="P1201" i="5"/>
  <c r="P1223" s="1"/>
  <c r="E39" i="4" s="1"/>
  <c r="M1201" i="5"/>
  <c r="M1223" s="1"/>
  <c r="C39" i="4" s="1"/>
  <c r="H1223" i="5"/>
  <c r="I1201"/>
  <c r="G1198"/>
  <c r="L1198"/>
  <c r="B38" i="4"/>
  <c r="K1196" i="5"/>
  <c r="J1196"/>
  <c r="S1196"/>
  <c r="P1196"/>
  <c r="M1196"/>
  <c r="H1198" s="1"/>
  <c r="I1196"/>
  <c r="K1195"/>
  <c r="J1195"/>
  <c r="S1195"/>
  <c r="P1195"/>
  <c r="M1195"/>
  <c r="I1195"/>
  <c r="I1198"/>
  <c r="D38" i="4" s="1"/>
  <c r="K1144" i="5"/>
  <c r="J1144"/>
  <c r="S1144"/>
  <c r="S1198" s="1"/>
  <c r="F38" i="4" s="1"/>
  <c r="P1144" i="5"/>
  <c r="P1198"/>
  <c r="E38" i="4" s="1"/>
  <c r="M1144" i="5"/>
  <c r="I1144"/>
  <c r="G1141"/>
  <c r="L1141"/>
  <c r="B37" i="4" s="1"/>
  <c r="K1139" i="5"/>
  <c r="J1139"/>
  <c r="S1139"/>
  <c r="P1139"/>
  <c r="M1139"/>
  <c r="I1139"/>
  <c r="K1138"/>
  <c r="J1138"/>
  <c r="S1138"/>
  <c r="P1138"/>
  <c r="M1138"/>
  <c r="H1141" s="1"/>
  <c r="I1138"/>
  <c r="K1136"/>
  <c r="J1136"/>
  <c r="S1136"/>
  <c r="S1141" s="1"/>
  <c r="F37" i="4" s="1"/>
  <c r="P1136" i="5"/>
  <c r="P1141" s="1"/>
  <c r="E37" i="4" s="1"/>
  <c r="M1136" i="5"/>
  <c r="I1136"/>
  <c r="K1129"/>
  <c r="J1129"/>
  <c r="S1129"/>
  <c r="P1129"/>
  <c r="M1129"/>
  <c r="M1141" s="1"/>
  <c r="C37" i="4" s="1"/>
  <c r="I1129" i="5"/>
  <c r="I1141"/>
  <c r="D37" i="4" s="1"/>
  <c r="G1126" i="5"/>
  <c r="L1126"/>
  <c r="B36" i="4" s="1"/>
  <c r="K1121" i="5"/>
  <c r="J1121"/>
  <c r="S1121"/>
  <c r="P1121"/>
  <c r="M1121"/>
  <c r="I1121"/>
  <c r="K1116"/>
  <c r="J1116"/>
  <c r="S1116"/>
  <c r="P1116"/>
  <c r="M1116"/>
  <c r="I1116"/>
  <c r="K1115"/>
  <c r="J1115"/>
  <c r="S1115"/>
  <c r="P1115"/>
  <c r="M1115"/>
  <c r="I1115"/>
  <c r="K1106"/>
  <c r="J1106"/>
  <c r="S1106"/>
  <c r="P1106"/>
  <c r="M1106"/>
  <c r="I1106"/>
  <c r="K1097"/>
  <c r="J1097"/>
  <c r="S1097"/>
  <c r="P1097"/>
  <c r="M1097"/>
  <c r="I1097"/>
  <c r="K1060"/>
  <c r="J1060"/>
  <c r="S1060"/>
  <c r="P1060"/>
  <c r="M1060"/>
  <c r="I1060"/>
  <c r="K1058"/>
  <c r="J1058"/>
  <c r="S1058"/>
  <c r="P1058"/>
  <c r="M1058"/>
  <c r="I1058"/>
  <c r="K1055"/>
  <c r="J1055"/>
  <c r="S1055"/>
  <c r="P1055"/>
  <c r="M1055"/>
  <c r="I1055"/>
  <c r="I1126" s="1"/>
  <c r="D36" i="4" s="1"/>
  <c r="K1052" i="5"/>
  <c r="J1052"/>
  <c r="S1052"/>
  <c r="S1126" s="1"/>
  <c r="F36" i="4" s="1"/>
  <c r="P1052" i="5"/>
  <c r="P1126" s="1"/>
  <c r="E36" i="4" s="1"/>
  <c r="M1052" i="5"/>
  <c r="M1126" s="1"/>
  <c r="C36" i="4" s="1"/>
  <c r="H1126" i="5"/>
  <c r="I1052"/>
  <c r="G1049"/>
  <c r="L1049"/>
  <c r="B35" i="4" s="1"/>
  <c r="K1046" i="5"/>
  <c r="J1046"/>
  <c r="S1046"/>
  <c r="P1046"/>
  <c r="M1046"/>
  <c r="I1046"/>
  <c r="K1045"/>
  <c r="J1045"/>
  <c r="S1045"/>
  <c r="P1045"/>
  <c r="M1045"/>
  <c r="I1045"/>
  <c r="K1044"/>
  <c r="J1044"/>
  <c r="S1044"/>
  <c r="P1044"/>
  <c r="M1044"/>
  <c r="I1044"/>
  <c r="K1043"/>
  <c r="J1043"/>
  <c r="S1043"/>
  <c r="P1043"/>
  <c r="M1043"/>
  <c r="I1043"/>
  <c r="K1042"/>
  <c r="J1042"/>
  <c r="S1042"/>
  <c r="P1042"/>
  <c r="M1042"/>
  <c r="I1042"/>
  <c r="K1041"/>
  <c r="J1041"/>
  <c r="S1041"/>
  <c r="P1041"/>
  <c r="M1041"/>
  <c r="I1041"/>
  <c r="K1040"/>
  <c r="J1040"/>
  <c r="S1040"/>
  <c r="P1040"/>
  <c r="M1040"/>
  <c r="I1040"/>
  <c r="K1038"/>
  <c r="J1038"/>
  <c r="S1038"/>
  <c r="P1038"/>
  <c r="M1038"/>
  <c r="I1038"/>
  <c r="K1036"/>
  <c r="J1036"/>
  <c r="S1036"/>
  <c r="P1036"/>
  <c r="M1036"/>
  <c r="I1036"/>
  <c r="K1031"/>
  <c r="J1031"/>
  <c r="S1031"/>
  <c r="P1031"/>
  <c r="M1031"/>
  <c r="I1031"/>
  <c r="K1029"/>
  <c r="J1029"/>
  <c r="S1029"/>
  <c r="P1029"/>
  <c r="M1029"/>
  <c r="I1029"/>
  <c r="K1026"/>
  <c r="J1026"/>
  <c r="S1026"/>
  <c r="P1026"/>
  <c r="M1026"/>
  <c r="I1026"/>
  <c r="K1023"/>
  <c r="J1023"/>
  <c r="S1023"/>
  <c r="P1023"/>
  <c r="M1023"/>
  <c r="I1023"/>
  <c r="K1022"/>
  <c r="J1022"/>
  <c r="S1022"/>
  <c r="P1022"/>
  <c r="M1022"/>
  <c r="I1022"/>
  <c r="K1017"/>
  <c r="J1017"/>
  <c r="S1017"/>
  <c r="P1017"/>
  <c r="M1017"/>
  <c r="I1017"/>
  <c r="K1012"/>
  <c r="J1012"/>
  <c r="S1012"/>
  <c r="P1012"/>
  <c r="M1012"/>
  <c r="I1012"/>
  <c r="K1009"/>
  <c r="J1009"/>
  <c r="S1009"/>
  <c r="P1009"/>
  <c r="M1009"/>
  <c r="I1009"/>
  <c r="K1006"/>
  <c r="J1006"/>
  <c r="S1006"/>
  <c r="P1006"/>
  <c r="M1006"/>
  <c r="I1006"/>
  <c r="I1049"/>
  <c r="D35" i="4" s="1"/>
  <c r="K1005" i="5"/>
  <c r="J1005"/>
  <c r="S1005"/>
  <c r="S1049" s="1"/>
  <c r="F35" i="4" s="1"/>
  <c r="P1005" i="5"/>
  <c r="P1049"/>
  <c r="E35" i="4" s="1"/>
  <c r="M1005" i="5"/>
  <c r="H1049" s="1"/>
  <c r="I1005"/>
  <c r="G1002"/>
  <c r="L1002"/>
  <c r="B34" i="4" s="1"/>
  <c r="K1001" i="5"/>
  <c r="J1001"/>
  <c r="S1001"/>
  <c r="P1001"/>
  <c r="M1001"/>
  <c r="I1001"/>
  <c r="K999"/>
  <c r="J999"/>
  <c r="S999"/>
  <c r="P999"/>
  <c r="M999"/>
  <c r="I999"/>
  <c r="K998"/>
  <c r="J998"/>
  <c r="S998"/>
  <c r="P998"/>
  <c r="M998"/>
  <c r="I998"/>
  <c r="K996"/>
  <c r="J996"/>
  <c r="S996"/>
  <c r="P996"/>
  <c r="M996"/>
  <c r="I996"/>
  <c r="K995"/>
  <c r="J995"/>
  <c r="S995"/>
  <c r="P995"/>
  <c r="M995"/>
  <c r="I995"/>
  <c r="K994"/>
  <c r="J994"/>
  <c r="S994"/>
  <c r="P994"/>
  <c r="M994"/>
  <c r="I994"/>
  <c r="K993"/>
  <c r="J993"/>
  <c r="S993"/>
  <c r="P993"/>
  <c r="M993"/>
  <c r="I993"/>
  <c r="K992"/>
  <c r="J992"/>
  <c r="S992"/>
  <c r="P992"/>
  <c r="M992"/>
  <c r="I992"/>
  <c r="K991"/>
  <c r="J991"/>
  <c r="S991"/>
  <c r="P991"/>
  <c r="M991"/>
  <c r="I991"/>
  <c r="K990"/>
  <c r="J990"/>
  <c r="S990"/>
  <c r="P990"/>
  <c r="M990"/>
  <c r="I990"/>
  <c r="K989"/>
  <c r="J989"/>
  <c r="S989"/>
  <c r="P989"/>
  <c r="M989"/>
  <c r="I989"/>
  <c r="K988"/>
  <c r="J988"/>
  <c r="S988"/>
  <c r="P988"/>
  <c r="M988"/>
  <c r="I988"/>
  <c r="K987"/>
  <c r="J987"/>
  <c r="S987"/>
  <c r="P987"/>
  <c r="M987"/>
  <c r="I987"/>
  <c r="K986"/>
  <c r="J986"/>
  <c r="S986"/>
  <c r="P986"/>
  <c r="M986"/>
  <c r="I986"/>
  <c r="K985"/>
  <c r="J985"/>
  <c r="S985"/>
  <c r="P985"/>
  <c r="M985"/>
  <c r="I985"/>
  <c r="K984"/>
  <c r="J984"/>
  <c r="S984"/>
  <c r="P984"/>
  <c r="M984"/>
  <c r="I984"/>
  <c r="K983"/>
  <c r="J983"/>
  <c r="S983"/>
  <c r="P983"/>
  <c r="M983"/>
  <c r="I983"/>
  <c r="K982"/>
  <c r="J982"/>
  <c r="S982"/>
  <c r="P982"/>
  <c r="M982"/>
  <c r="I982"/>
  <c r="K981"/>
  <c r="J981"/>
  <c r="S981"/>
  <c r="P981"/>
  <c r="M981"/>
  <c r="I981"/>
  <c r="K980"/>
  <c r="J980"/>
  <c r="S980"/>
  <c r="P980"/>
  <c r="M980"/>
  <c r="I980"/>
  <c r="K979"/>
  <c r="J979"/>
  <c r="S979"/>
  <c r="P979"/>
  <c r="M979"/>
  <c r="I979"/>
  <c r="K978"/>
  <c r="J978"/>
  <c r="S978"/>
  <c r="P978"/>
  <c r="M978"/>
  <c r="I978"/>
  <c r="K977"/>
  <c r="J977"/>
  <c r="S977"/>
  <c r="P977"/>
  <c r="M977"/>
  <c r="I977"/>
  <c r="K976"/>
  <c r="J976"/>
  <c r="S976"/>
  <c r="P976"/>
  <c r="M976"/>
  <c r="I976"/>
  <c r="K975"/>
  <c r="J975"/>
  <c r="S975"/>
  <c r="P975"/>
  <c r="M975"/>
  <c r="I975"/>
  <c r="K974"/>
  <c r="J974"/>
  <c r="S974"/>
  <c r="P974"/>
  <c r="M974"/>
  <c r="I974"/>
  <c r="K973"/>
  <c r="J973"/>
  <c r="S973"/>
  <c r="P973"/>
  <c r="M973"/>
  <c r="I973"/>
  <c r="K972"/>
  <c r="J972"/>
  <c r="S972"/>
  <c r="P972"/>
  <c r="M972"/>
  <c r="I972"/>
  <c r="K971"/>
  <c r="J971"/>
  <c r="S971"/>
  <c r="P971"/>
  <c r="M971"/>
  <c r="I971"/>
  <c r="K970"/>
  <c r="J970"/>
  <c r="S970"/>
  <c r="P970"/>
  <c r="M970"/>
  <c r="I970"/>
  <c r="K969"/>
  <c r="J969"/>
  <c r="S969"/>
  <c r="P969"/>
  <c r="M969"/>
  <c r="I969"/>
  <c r="K968"/>
  <c r="J968"/>
  <c r="S968"/>
  <c r="P968"/>
  <c r="M968"/>
  <c r="I968"/>
  <c r="K967"/>
  <c r="J967"/>
  <c r="S967"/>
  <c r="P967"/>
  <c r="M967"/>
  <c r="I967"/>
  <c r="K966"/>
  <c r="J966"/>
  <c r="S966"/>
  <c r="P966"/>
  <c r="M966"/>
  <c r="I966"/>
  <c r="K965"/>
  <c r="J965"/>
  <c r="S965"/>
  <c r="P965"/>
  <c r="M965"/>
  <c r="I965"/>
  <c r="K964"/>
  <c r="J964"/>
  <c r="S964"/>
  <c r="P964"/>
  <c r="M964"/>
  <c r="I964"/>
  <c r="K963"/>
  <c r="J963"/>
  <c r="S963"/>
  <c r="P963"/>
  <c r="M963"/>
  <c r="I963"/>
  <c r="K954"/>
  <c r="J954"/>
  <c r="S954"/>
  <c r="P954"/>
  <c r="M954"/>
  <c r="I954"/>
  <c r="K953"/>
  <c r="J953"/>
  <c r="S953"/>
  <c r="P953"/>
  <c r="M953"/>
  <c r="I953"/>
  <c r="K946"/>
  <c r="J946"/>
  <c r="S946"/>
  <c r="P946"/>
  <c r="M946"/>
  <c r="I946"/>
  <c r="I1002" s="1"/>
  <c r="K941"/>
  <c r="J941"/>
  <c r="S941"/>
  <c r="S1002" s="1"/>
  <c r="F34" i="4" s="1"/>
  <c r="P941" i="5"/>
  <c r="P1002" s="1"/>
  <c r="E34" i="4" s="1"/>
  <c r="M941" i="5"/>
  <c r="M1002" s="1"/>
  <c r="C34" i="4" s="1"/>
  <c r="H1002" i="5"/>
  <c r="I941"/>
  <c r="G938"/>
  <c r="L938"/>
  <c r="B33" i="4" s="1"/>
  <c r="K936" i="5"/>
  <c r="J936"/>
  <c r="S936"/>
  <c r="P936"/>
  <c r="M936"/>
  <c r="I936"/>
  <c r="K935"/>
  <c r="J935"/>
  <c r="S935"/>
  <c r="P935"/>
  <c r="M935"/>
  <c r="I935"/>
  <c r="K934"/>
  <c r="J934"/>
  <c r="S934"/>
  <c r="P934"/>
  <c r="M934"/>
  <c r="I934"/>
  <c r="K933"/>
  <c r="J933"/>
  <c r="S933"/>
  <c r="P933"/>
  <c r="M933"/>
  <c r="I933"/>
  <c r="K930"/>
  <c r="J930"/>
  <c r="S930"/>
  <c r="P930"/>
  <c r="M930"/>
  <c r="I930"/>
  <c r="K929"/>
  <c r="J929"/>
  <c r="S929"/>
  <c r="P929"/>
  <c r="M929"/>
  <c r="I929"/>
  <c r="K927"/>
  <c r="J927"/>
  <c r="S927"/>
  <c r="P927"/>
  <c r="M927"/>
  <c r="I927"/>
  <c r="K926"/>
  <c r="J926"/>
  <c r="S926"/>
  <c r="P926"/>
  <c r="M926"/>
  <c r="I926"/>
  <c r="K925"/>
  <c r="J925"/>
  <c r="S925"/>
  <c r="P925"/>
  <c r="M925"/>
  <c r="I925"/>
  <c r="K924"/>
  <c r="J924"/>
  <c r="S924"/>
  <c r="P924"/>
  <c r="M924"/>
  <c r="I924"/>
  <c r="K922"/>
  <c r="J922"/>
  <c r="S922"/>
  <c r="P922"/>
  <c r="M922"/>
  <c r="I922"/>
  <c r="K921"/>
  <c r="J921"/>
  <c r="S921"/>
  <c r="P921"/>
  <c r="M921"/>
  <c r="I921"/>
  <c r="K920"/>
  <c r="J920"/>
  <c r="S920"/>
  <c r="P920"/>
  <c r="M920"/>
  <c r="I920"/>
  <c r="K919"/>
  <c r="J919"/>
  <c r="S919"/>
  <c r="P919"/>
  <c r="M919"/>
  <c r="I919"/>
  <c r="K918"/>
  <c r="J918"/>
  <c r="S918"/>
  <c r="P918"/>
  <c r="M918"/>
  <c r="I918"/>
  <c r="K917"/>
  <c r="J917"/>
  <c r="S917"/>
  <c r="P917"/>
  <c r="M917"/>
  <c r="I917"/>
  <c r="K916"/>
  <c r="J916"/>
  <c r="S916"/>
  <c r="P916"/>
  <c r="P938"/>
  <c r="E33" i="4" s="1"/>
  <c r="M916" i="5"/>
  <c r="I916"/>
  <c r="K914"/>
  <c r="J914"/>
  <c r="S914"/>
  <c r="S938" s="1"/>
  <c r="F33" i="4" s="1"/>
  <c r="P914" i="5"/>
  <c r="M914"/>
  <c r="H938" s="1"/>
  <c r="I914"/>
  <c r="I938"/>
  <c r="D33" i="4" s="1"/>
  <c r="G911" i="5"/>
  <c r="L911"/>
  <c r="B32" i="4" s="1"/>
  <c r="K904" i="5"/>
  <c r="J904"/>
  <c r="S904"/>
  <c r="P904"/>
  <c r="M904"/>
  <c r="I904"/>
  <c r="K901"/>
  <c r="J901"/>
  <c r="S901"/>
  <c r="P901"/>
  <c r="M901"/>
  <c r="I901"/>
  <c r="I911"/>
  <c r="D32" i="4" s="1"/>
  <c r="K900" i="5"/>
  <c r="J900"/>
  <c r="S900"/>
  <c r="S911" s="1"/>
  <c r="F32" i="4" s="1"/>
  <c r="P900" i="5"/>
  <c r="P911"/>
  <c r="E32" i="4" s="1"/>
  <c r="M900" i="5"/>
  <c r="H911" s="1"/>
  <c r="I900"/>
  <c r="G897"/>
  <c r="L897"/>
  <c r="B31" i="4" s="1"/>
  <c r="K895" i="5"/>
  <c r="J895"/>
  <c r="S895"/>
  <c r="P895"/>
  <c r="M895"/>
  <c r="I895"/>
  <c r="K894"/>
  <c r="J894"/>
  <c r="S894"/>
  <c r="P894"/>
  <c r="M894"/>
  <c r="I894"/>
  <c r="K890"/>
  <c r="J890"/>
  <c r="S890"/>
  <c r="P890"/>
  <c r="M890"/>
  <c r="I890"/>
  <c r="K888"/>
  <c r="J888"/>
  <c r="S888"/>
  <c r="P888"/>
  <c r="M888"/>
  <c r="I888"/>
  <c r="K881"/>
  <c r="J881"/>
  <c r="S881"/>
  <c r="P881"/>
  <c r="M881"/>
  <c r="I881"/>
  <c r="K878"/>
  <c r="J878"/>
  <c r="S878"/>
  <c r="P878"/>
  <c r="M878"/>
  <c r="I878"/>
  <c r="K875"/>
  <c r="J875"/>
  <c r="S875"/>
  <c r="P875"/>
  <c r="M875"/>
  <c r="I875"/>
  <c r="K868"/>
  <c r="J868"/>
  <c r="S868"/>
  <c r="S897" s="1"/>
  <c r="F31" i="4" s="1"/>
  <c r="P868" i="5"/>
  <c r="P897"/>
  <c r="E31" i="4" s="1"/>
  <c r="M868" i="5"/>
  <c r="M897" s="1"/>
  <c r="C31" i="4" s="1"/>
  <c r="I868" i="5"/>
  <c r="I897"/>
  <c r="D31" i="4" s="1"/>
  <c r="G865" i="5"/>
  <c r="L865"/>
  <c r="B30" i="4" s="1"/>
  <c r="K864" i="5"/>
  <c r="J864"/>
  <c r="S864"/>
  <c r="P864"/>
  <c r="M864"/>
  <c r="I864"/>
  <c r="K857"/>
  <c r="J857"/>
  <c r="S857"/>
  <c r="S865" s="1"/>
  <c r="F30" i="4" s="1"/>
  <c r="P857" i="5"/>
  <c r="P865"/>
  <c r="E30" i="4" s="1"/>
  <c r="M857" i="5"/>
  <c r="M865" s="1"/>
  <c r="C30" i="4" s="1"/>
  <c r="I857" i="5"/>
  <c r="I865"/>
  <c r="D30" i="4" s="1"/>
  <c r="G854" i="5"/>
  <c r="M854"/>
  <c r="C29" i="4" s="1"/>
  <c r="L854" i="5"/>
  <c r="B29" i="4" s="1"/>
  <c r="K853" i="5"/>
  <c r="J853"/>
  <c r="S853"/>
  <c r="S854" s="1"/>
  <c r="F29" i="4" s="1"/>
  <c r="P853" i="5"/>
  <c r="P854" s="1"/>
  <c r="E29" i="4" s="1"/>
  <c r="M853" i="5"/>
  <c r="H854"/>
  <c r="I853"/>
  <c r="I854"/>
  <c r="D29" i="4" s="1"/>
  <c r="G850" i="5"/>
  <c r="L850"/>
  <c r="B28" i="4" s="1"/>
  <c r="I850" i="5"/>
  <c r="D28" i="4" s="1"/>
  <c r="K849" i="5"/>
  <c r="J849"/>
  <c r="S849"/>
  <c r="S850" s="1"/>
  <c r="F28" i="4" s="1"/>
  <c r="P849" i="5"/>
  <c r="P850"/>
  <c r="E28" i="4" s="1"/>
  <c r="M849" i="5"/>
  <c r="H850" s="1"/>
  <c r="I849"/>
  <c r="G846"/>
  <c r="L846"/>
  <c r="B27" i="4" s="1"/>
  <c r="K843" i="5"/>
  <c r="J843"/>
  <c r="S843"/>
  <c r="P843"/>
  <c r="M843"/>
  <c r="I843"/>
  <c r="K840"/>
  <c r="J840"/>
  <c r="S840"/>
  <c r="P840"/>
  <c r="M840"/>
  <c r="I840"/>
  <c r="K837"/>
  <c r="J837"/>
  <c r="S837"/>
  <c r="P837"/>
  <c r="M837"/>
  <c r="I837"/>
  <c r="K834"/>
  <c r="J834"/>
  <c r="S834"/>
  <c r="P834"/>
  <c r="M834"/>
  <c r="I834"/>
  <c r="K831"/>
  <c r="J831"/>
  <c r="S831"/>
  <c r="P831"/>
  <c r="M831"/>
  <c r="I831"/>
  <c r="K828"/>
  <c r="J828"/>
  <c r="S828"/>
  <c r="P828"/>
  <c r="M828"/>
  <c r="I828"/>
  <c r="K825"/>
  <c r="J825"/>
  <c r="S825"/>
  <c r="P825"/>
  <c r="M825"/>
  <c r="I825"/>
  <c r="K822"/>
  <c r="J822"/>
  <c r="S822"/>
  <c r="P822"/>
  <c r="M822"/>
  <c r="I822"/>
  <c r="K819"/>
  <c r="J819"/>
  <c r="S819"/>
  <c r="P819"/>
  <c r="M819"/>
  <c r="I819"/>
  <c r="K817"/>
  <c r="J817"/>
  <c r="S817"/>
  <c r="P817"/>
  <c r="M817"/>
  <c r="I817"/>
  <c r="K814"/>
  <c r="J814"/>
  <c r="S814"/>
  <c r="P814"/>
  <c r="M814"/>
  <c r="I814"/>
  <c r="K812"/>
  <c r="J812"/>
  <c r="S812"/>
  <c r="P812"/>
  <c r="M812"/>
  <c r="I812"/>
  <c r="K811"/>
  <c r="J811"/>
  <c r="S811"/>
  <c r="P811"/>
  <c r="M811"/>
  <c r="I811"/>
  <c r="K809"/>
  <c r="J809"/>
  <c r="S809"/>
  <c r="P809"/>
  <c r="M809"/>
  <c r="I809"/>
  <c r="K806"/>
  <c r="J806"/>
  <c r="S806"/>
  <c r="P806"/>
  <c r="M806"/>
  <c r="I806"/>
  <c r="K801"/>
  <c r="J801"/>
  <c r="S801"/>
  <c r="P801"/>
  <c r="M801"/>
  <c r="I801"/>
  <c r="K792"/>
  <c r="J792"/>
  <c r="S792"/>
  <c r="P792"/>
  <c r="M792"/>
  <c r="I792"/>
  <c r="K781"/>
  <c r="J781"/>
  <c r="S781"/>
  <c r="P781"/>
  <c r="M781"/>
  <c r="I781"/>
  <c r="K778"/>
  <c r="J778"/>
  <c r="S778"/>
  <c r="P778"/>
  <c r="M778"/>
  <c r="I778"/>
  <c r="K775"/>
  <c r="J775"/>
  <c r="S775"/>
  <c r="S846" s="1"/>
  <c r="F27" i="4" s="1"/>
  <c r="P775" i="5"/>
  <c r="P846" s="1"/>
  <c r="M775"/>
  <c r="M846" s="1"/>
  <c r="C27" i="4" s="1"/>
  <c r="H846" i="5"/>
  <c r="I775"/>
  <c r="I846"/>
  <c r="D27" i="4" s="1"/>
  <c r="G772" i="5"/>
  <c r="L772"/>
  <c r="B26" i="4" s="1"/>
  <c r="K770" i="5"/>
  <c r="J770"/>
  <c r="S770"/>
  <c r="P770"/>
  <c r="M770"/>
  <c r="I770"/>
  <c r="K767"/>
  <c r="J767"/>
  <c r="S767"/>
  <c r="P767"/>
  <c r="M767"/>
  <c r="I767"/>
  <c r="K764"/>
  <c r="J764"/>
  <c r="S764"/>
  <c r="P764"/>
  <c r="M764"/>
  <c r="I764"/>
  <c r="K763"/>
  <c r="J763"/>
  <c r="S763"/>
  <c r="P763"/>
  <c r="M763"/>
  <c r="I763"/>
  <c r="K760"/>
  <c r="J760"/>
  <c r="S760"/>
  <c r="P760"/>
  <c r="M760"/>
  <c r="I760"/>
  <c r="K753"/>
  <c r="J753"/>
  <c r="S753"/>
  <c r="P753"/>
  <c r="M753"/>
  <c r="I753"/>
  <c r="K750"/>
  <c r="J750"/>
  <c r="S750"/>
  <c r="P750"/>
  <c r="M750"/>
  <c r="I750"/>
  <c r="K747"/>
  <c r="J747"/>
  <c r="S747"/>
  <c r="S772" s="1"/>
  <c r="F26" i="4" s="1"/>
  <c r="P747" i="5"/>
  <c r="P772"/>
  <c r="E26" i="4" s="1"/>
  <c r="M747" i="5"/>
  <c r="M772" s="1"/>
  <c r="C26" i="4" s="1"/>
  <c r="I747" i="5"/>
  <c r="I772"/>
  <c r="D26" i="4" s="1"/>
  <c r="G744" i="5"/>
  <c r="L744"/>
  <c r="L1266" s="1"/>
  <c r="B42" i="4" s="1"/>
  <c r="D17" i="3" s="1"/>
  <c r="K742" i="5"/>
  <c r="J742"/>
  <c r="S742"/>
  <c r="P742"/>
  <c r="M742"/>
  <c r="I742"/>
  <c r="K739"/>
  <c r="J739"/>
  <c r="S739"/>
  <c r="P739"/>
  <c r="M739"/>
  <c r="I739"/>
  <c r="K737"/>
  <c r="J737"/>
  <c r="S737"/>
  <c r="P737"/>
  <c r="M737"/>
  <c r="I737"/>
  <c r="K735"/>
  <c r="J735"/>
  <c r="S735"/>
  <c r="P735"/>
  <c r="M735"/>
  <c r="I735"/>
  <c r="K734"/>
  <c r="J734"/>
  <c r="S734"/>
  <c r="P734"/>
  <c r="M734"/>
  <c r="I734"/>
  <c r="K727"/>
  <c r="J727"/>
  <c r="S727"/>
  <c r="P727"/>
  <c r="M727"/>
  <c r="I727"/>
  <c r="K724"/>
  <c r="J724"/>
  <c r="S724"/>
  <c r="P724"/>
  <c r="M724"/>
  <c r="I724"/>
  <c r="K721"/>
  <c r="J721"/>
  <c r="S721"/>
  <c r="P721"/>
  <c r="M721"/>
  <c r="I721"/>
  <c r="K716"/>
  <c r="J716"/>
  <c r="S716"/>
  <c r="S744" s="1"/>
  <c r="F25" i="4" s="1"/>
  <c r="P716" i="5"/>
  <c r="P744"/>
  <c r="E25" i="4" s="1"/>
  <c r="M716" i="5"/>
  <c r="M744" s="1"/>
  <c r="I716"/>
  <c r="I744"/>
  <c r="D25" i="4" s="1"/>
  <c r="G710" i="5"/>
  <c r="L710"/>
  <c r="B21" i="4" s="1"/>
  <c r="I710" i="5"/>
  <c r="D21" i="4" s="1"/>
  <c r="K709" i="5"/>
  <c r="J709"/>
  <c r="S709"/>
  <c r="S710" s="1"/>
  <c r="F21" i="4" s="1"/>
  <c r="P709" i="5"/>
  <c r="P710"/>
  <c r="E21" i="4" s="1"/>
  <c r="M709" i="5"/>
  <c r="H710" s="1"/>
  <c r="I709"/>
  <c r="G706"/>
  <c r="L706"/>
  <c r="B20" i="4" s="1"/>
  <c r="K703" i="5"/>
  <c r="J703"/>
  <c r="S703"/>
  <c r="P703"/>
  <c r="M703"/>
  <c r="I703"/>
  <c r="K697"/>
  <c r="J697"/>
  <c r="S697"/>
  <c r="P697"/>
  <c r="M697"/>
  <c r="I697"/>
  <c r="K695"/>
  <c r="J695"/>
  <c r="S695"/>
  <c r="P695"/>
  <c r="M695"/>
  <c r="I695"/>
  <c r="K694"/>
  <c r="J694"/>
  <c r="S694"/>
  <c r="P694"/>
  <c r="M694"/>
  <c r="I694"/>
  <c r="K692"/>
  <c r="J692"/>
  <c r="S692"/>
  <c r="P692"/>
  <c r="M692"/>
  <c r="I692"/>
  <c r="K691"/>
  <c r="J691"/>
  <c r="S691"/>
  <c r="P691"/>
  <c r="M691"/>
  <c r="I691"/>
  <c r="K689"/>
  <c r="J689"/>
  <c r="S689"/>
  <c r="P689"/>
  <c r="M689"/>
  <c r="I689"/>
  <c r="K688"/>
  <c r="J688"/>
  <c r="S688"/>
  <c r="P688"/>
  <c r="M688"/>
  <c r="I688"/>
  <c r="K687"/>
  <c r="J687"/>
  <c r="S687"/>
  <c r="P687"/>
  <c r="M687"/>
  <c r="I687"/>
  <c r="K672"/>
  <c r="J672"/>
  <c r="S672"/>
  <c r="P672"/>
  <c r="M672"/>
  <c r="I672"/>
  <c r="K671"/>
  <c r="J671"/>
  <c r="S671"/>
  <c r="P671"/>
  <c r="M671"/>
  <c r="I671"/>
  <c r="K668"/>
  <c r="J668"/>
  <c r="S668"/>
  <c r="P668"/>
  <c r="M668"/>
  <c r="I668"/>
  <c r="K665"/>
  <c r="J665"/>
  <c r="S665"/>
  <c r="P665"/>
  <c r="M665"/>
  <c r="I665"/>
  <c r="K662"/>
  <c r="J662"/>
  <c r="S662"/>
  <c r="P662"/>
  <c r="M662"/>
  <c r="I662"/>
  <c r="K660"/>
  <c r="J660"/>
  <c r="S660"/>
  <c r="P660"/>
  <c r="M660"/>
  <c r="I660"/>
  <c r="K658"/>
  <c r="J658"/>
  <c r="S658"/>
  <c r="P658"/>
  <c r="M658"/>
  <c r="I658"/>
  <c r="K655"/>
  <c r="J655"/>
  <c r="S655"/>
  <c r="P655"/>
  <c r="M655"/>
  <c r="I655"/>
  <c r="K650"/>
  <c r="J650"/>
  <c r="S650"/>
  <c r="P650"/>
  <c r="M650"/>
  <c r="I650"/>
  <c r="K647"/>
  <c r="J647"/>
  <c r="S647"/>
  <c r="P647"/>
  <c r="M647"/>
  <c r="I647"/>
  <c r="K641"/>
  <c r="J641"/>
  <c r="S641"/>
  <c r="P641"/>
  <c r="M641"/>
  <c r="I641"/>
  <c r="K633"/>
  <c r="J633"/>
  <c r="S633"/>
  <c r="P633"/>
  <c r="M633"/>
  <c r="I633"/>
  <c r="K630"/>
  <c r="J630"/>
  <c r="S630"/>
  <c r="P630"/>
  <c r="M630"/>
  <c r="I630"/>
  <c r="K628"/>
  <c r="J628"/>
  <c r="S628"/>
  <c r="P628"/>
  <c r="M628"/>
  <c r="I628"/>
  <c r="K625"/>
  <c r="J625"/>
  <c r="S625"/>
  <c r="P625"/>
  <c r="M625"/>
  <c r="I625"/>
  <c r="K622"/>
  <c r="J622"/>
  <c r="S622"/>
  <c r="P622"/>
  <c r="M622"/>
  <c r="I622"/>
  <c r="K619"/>
  <c r="J619"/>
  <c r="S619"/>
  <c r="P619"/>
  <c r="M619"/>
  <c r="I619"/>
  <c r="K616"/>
  <c r="J616"/>
  <c r="S616"/>
  <c r="P616"/>
  <c r="M616"/>
  <c r="I616"/>
  <c r="K614"/>
  <c r="J614"/>
  <c r="S614"/>
  <c r="P614"/>
  <c r="M614"/>
  <c r="I614"/>
  <c r="K612"/>
  <c r="J612"/>
  <c r="S612"/>
  <c r="P612"/>
  <c r="M612"/>
  <c r="I612"/>
  <c r="K607"/>
  <c r="J607"/>
  <c r="S607"/>
  <c r="P607"/>
  <c r="M607"/>
  <c r="I607"/>
  <c r="K602"/>
  <c r="J602"/>
  <c r="S602"/>
  <c r="P602"/>
  <c r="M602"/>
  <c r="I602"/>
  <c r="K599"/>
  <c r="J599"/>
  <c r="S599"/>
  <c r="P599"/>
  <c r="M599"/>
  <c r="I599"/>
  <c r="K594"/>
  <c r="J594"/>
  <c r="S594"/>
  <c r="P594"/>
  <c r="M594"/>
  <c r="I594"/>
  <c r="K585"/>
  <c r="J585"/>
  <c r="S585"/>
  <c r="P585"/>
  <c r="M585"/>
  <c r="I585"/>
  <c r="K582"/>
  <c r="J582"/>
  <c r="S582"/>
  <c r="P582"/>
  <c r="M582"/>
  <c r="I582"/>
  <c r="K580"/>
  <c r="J580"/>
  <c r="S580"/>
  <c r="P580"/>
  <c r="M580"/>
  <c r="I580"/>
  <c r="K573"/>
  <c r="J573"/>
  <c r="S573"/>
  <c r="P573"/>
  <c r="M573"/>
  <c r="I573"/>
  <c r="K560"/>
  <c r="J560"/>
  <c r="S560"/>
  <c r="P560"/>
  <c r="M560"/>
  <c r="I560"/>
  <c r="K559"/>
  <c r="J559"/>
  <c r="S559"/>
  <c r="P559"/>
  <c r="M559"/>
  <c r="I559"/>
  <c r="K557"/>
  <c r="J557"/>
  <c r="S557"/>
  <c r="P557"/>
  <c r="M557"/>
  <c r="I557"/>
  <c r="K555"/>
  <c r="J555"/>
  <c r="S555"/>
  <c r="P555"/>
  <c r="M555"/>
  <c r="I555"/>
  <c r="K553"/>
  <c r="J553"/>
  <c r="S553"/>
  <c r="P553"/>
  <c r="M553"/>
  <c r="I553"/>
  <c r="K551"/>
  <c r="J551"/>
  <c r="S551"/>
  <c r="P551"/>
  <c r="M551"/>
  <c r="I551"/>
  <c r="K549"/>
  <c r="J549"/>
  <c r="S549"/>
  <c r="P549"/>
  <c r="M549"/>
  <c r="I549"/>
  <c r="K548"/>
  <c r="J548"/>
  <c r="S548"/>
  <c r="P548"/>
  <c r="M548"/>
  <c r="I548"/>
  <c r="K547"/>
  <c r="J547"/>
  <c r="S547"/>
  <c r="P547"/>
  <c r="M547"/>
  <c r="I547"/>
  <c r="K545"/>
  <c r="J545"/>
  <c r="S545"/>
  <c r="P545"/>
  <c r="M545"/>
  <c r="I545"/>
  <c r="K543"/>
  <c r="J543"/>
  <c r="S543"/>
  <c r="P543"/>
  <c r="M543"/>
  <c r="I543"/>
  <c r="K541"/>
  <c r="J541"/>
  <c r="S541"/>
  <c r="P541"/>
  <c r="M541"/>
  <c r="I541"/>
  <c r="K536"/>
  <c r="J536"/>
  <c r="S536"/>
  <c r="S706" s="1"/>
  <c r="F20" i="4" s="1"/>
  <c r="P536" i="5"/>
  <c r="P706" s="1"/>
  <c r="E20" i="4" s="1"/>
  <c r="M536" i="5"/>
  <c r="M706" s="1"/>
  <c r="C20" i="4" s="1"/>
  <c r="H706" i="5"/>
  <c r="I536"/>
  <c r="I706"/>
  <c r="D20" i="4" s="1"/>
  <c r="G533" i="5"/>
  <c r="L533"/>
  <c r="B19" i="4" s="1"/>
  <c r="K531" i="5"/>
  <c r="J531"/>
  <c r="S531"/>
  <c r="P531"/>
  <c r="M531"/>
  <c r="I531"/>
  <c r="K529"/>
  <c r="J529"/>
  <c r="S529"/>
  <c r="P529"/>
  <c r="M529"/>
  <c r="I529"/>
  <c r="K527"/>
  <c r="J527"/>
  <c r="S527"/>
  <c r="P527"/>
  <c r="M527"/>
  <c r="I527"/>
  <c r="K526"/>
  <c r="J526"/>
  <c r="S526"/>
  <c r="P526"/>
  <c r="M526"/>
  <c r="I526"/>
  <c r="K524"/>
  <c r="J524"/>
  <c r="S524"/>
  <c r="P524"/>
  <c r="M524"/>
  <c r="I524"/>
  <c r="K522"/>
  <c r="J522"/>
  <c r="S522"/>
  <c r="P522"/>
  <c r="M522"/>
  <c r="I522"/>
  <c r="K521"/>
  <c r="J521"/>
  <c r="S521"/>
  <c r="P521"/>
  <c r="M521"/>
  <c r="I521"/>
  <c r="K519"/>
  <c r="J519"/>
  <c r="S519"/>
  <c r="P519"/>
  <c r="M519"/>
  <c r="I519"/>
  <c r="K517"/>
  <c r="J517"/>
  <c r="S517"/>
  <c r="P517"/>
  <c r="M517"/>
  <c r="I517"/>
  <c r="K515"/>
  <c r="J515"/>
  <c r="S515"/>
  <c r="P515"/>
  <c r="M515"/>
  <c r="I515"/>
  <c r="K513"/>
  <c r="J513"/>
  <c r="S513"/>
  <c r="P513"/>
  <c r="M513"/>
  <c r="I513"/>
  <c r="K510"/>
  <c r="J510"/>
  <c r="S510"/>
  <c r="P510"/>
  <c r="M510"/>
  <c r="I510"/>
  <c r="K506"/>
  <c r="J506"/>
  <c r="S506"/>
  <c r="P506"/>
  <c r="M506"/>
  <c r="I506"/>
  <c r="K504"/>
  <c r="J504"/>
  <c r="S504"/>
  <c r="P504"/>
  <c r="M504"/>
  <c r="I504"/>
  <c r="K497"/>
  <c r="J497"/>
  <c r="S497"/>
  <c r="P497"/>
  <c r="M497"/>
  <c r="I497"/>
  <c r="K490"/>
  <c r="J490"/>
  <c r="S490"/>
  <c r="P490"/>
  <c r="M490"/>
  <c r="I490"/>
  <c r="K487"/>
  <c r="J487"/>
  <c r="S487"/>
  <c r="P487"/>
  <c r="M487"/>
  <c r="I487"/>
  <c r="K484"/>
  <c r="J484"/>
  <c r="S484"/>
  <c r="P484"/>
  <c r="M484"/>
  <c r="I484"/>
  <c r="K481"/>
  <c r="J481"/>
  <c r="S481"/>
  <c r="P481"/>
  <c r="M481"/>
  <c r="I481"/>
  <c r="K478"/>
  <c r="J478"/>
  <c r="S478"/>
  <c r="P478"/>
  <c r="M478"/>
  <c r="I478"/>
  <c r="K475"/>
  <c r="J475"/>
  <c r="S475"/>
  <c r="P475"/>
  <c r="M475"/>
  <c r="I475"/>
  <c r="K474"/>
  <c r="J474"/>
  <c r="S474"/>
  <c r="P474"/>
  <c r="M474"/>
  <c r="I474"/>
  <c r="K463"/>
  <c r="J463"/>
  <c r="S463"/>
  <c r="P463"/>
  <c r="M463"/>
  <c r="I463"/>
  <c r="K462"/>
  <c r="J462"/>
  <c r="S462"/>
  <c r="P462"/>
  <c r="M462"/>
  <c r="I462"/>
  <c r="K459"/>
  <c r="J459"/>
  <c r="S459"/>
  <c r="P459"/>
  <c r="M459"/>
  <c r="I459"/>
  <c r="K446"/>
  <c r="J446"/>
  <c r="S446"/>
  <c r="P446"/>
  <c r="M446"/>
  <c r="I446"/>
  <c r="K443"/>
  <c r="J443"/>
  <c r="S443"/>
  <c r="P443"/>
  <c r="M443"/>
  <c r="I443"/>
  <c r="K440"/>
  <c r="J440"/>
  <c r="S440"/>
  <c r="P440"/>
  <c r="M440"/>
  <c r="I440"/>
  <c r="K432"/>
  <c r="J432"/>
  <c r="S432"/>
  <c r="P432"/>
  <c r="M432"/>
  <c r="I432"/>
  <c r="K417"/>
  <c r="J417"/>
  <c r="S417"/>
  <c r="P417"/>
  <c r="M417"/>
  <c r="I417"/>
  <c r="K414"/>
  <c r="J414"/>
  <c r="S414"/>
  <c r="P414"/>
  <c r="M414"/>
  <c r="I414"/>
  <c r="K411"/>
  <c r="J411"/>
  <c r="S411"/>
  <c r="P411"/>
  <c r="M411"/>
  <c r="I411"/>
  <c r="K408"/>
  <c r="J408"/>
  <c r="S408"/>
  <c r="P408"/>
  <c r="M408"/>
  <c r="I408"/>
  <c r="K405"/>
  <c r="J405"/>
  <c r="S405"/>
  <c r="P405"/>
  <c r="M405"/>
  <c r="I405"/>
  <c r="K402"/>
  <c r="J402"/>
  <c r="S402"/>
  <c r="P402"/>
  <c r="M402"/>
  <c r="I402"/>
  <c r="K399"/>
  <c r="J399"/>
  <c r="S399"/>
  <c r="P399"/>
  <c r="M399"/>
  <c r="I399"/>
  <c r="K388"/>
  <c r="J388"/>
  <c r="S388"/>
  <c r="P388"/>
  <c r="M388"/>
  <c r="I388"/>
  <c r="K385"/>
  <c r="J385"/>
  <c r="S385"/>
  <c r="P385"/>
  <c r="M385"/>
  <c r="I385"/>
  <c r="K384"/>
  <c r="J384"/>
  <c r="S384"/>
  <c r="P384"/>
  <c r="M384"/>
  <c r="I384"/>
  <c r="K382"/>
  <c r="J382"/>
  <c r="S382"/>
  <c r="P382"/>
  <c r="M382"/>
  <c r="I382"/>
  <c r="K379"/>
  <c r="J379"/>
  <c r="S379"/>
  <c r="P379"/>
  <c r="M379"/>
  <c r="I379"/>
  <c r="K240"/>
  <c r="J240"/>
  <c r="S240"/>
  <c r="P240"/>
  <c r="M240"/>
  <c r="I240"/>
  <c r="K236"/>
  <c r="J236"/>
  <c r="S236"/>
  <c r="P236"/>
  <c r="M236"/>
  <c r="I236"/>
  <c r="K235"/>
  <c r="J235"/>
  <c r="S235"/>
  <c r="P235"/>
  <c r="M235"/>
  <c r="I235"/>
  <c r="K234"/>
  <c r="J234"/>
  <c r="S234"/>
  <c r="P234"/>
  <c r="M234"/>
  <c r="I234"/>
  <c r="K233"/>
  <c r="J233"/>
  <c r="S233"/>
  <c r="P233"/>
  <c r="M233"/>
  <c r="I233"/>
  <c r="I533" s="1"/>
  <c r="D19" i="4" s="1"/>
  <c r="K224" i="5"/>
  <c r="J224"/>
  <c r="S224"/>
  <c r="S533" s="1"/>
  <c r="F19" i="4" s="1"/>
  <c r="P224" i="5"/>
  <c r="P533" s="1"/>
  <c r="E19" i="4" s="1"/>
  <c r="M224" i="5"/>
  <c r="M533" s="1"/>
  <c r="C19" i="4" s="1"/>
  <c r="H533" i="5"/>
  <c r="I224"/>
  <c r="G221"/>
  <c r="L221"/>
  <c r="B18" i="4" s="1"/>
  <c r="K219" i="5"/>
  <c r="J219"/>
  <c r="S219"/>
  <c r="P219"/>
  <c r="M219"/>
  <c r="I219"/>
  <c r="K218"/>
  <c r="J218"/>
  <c r="S218"/>
  <c r="P218"/>
  <c r="M218"/>
  <c r="I218"/>
  <c r="K217"/>
  <c r="J217"/>
  <c r="S217"/>
  <c r="P217"/>
  <c r="M217"/>
  <c r="I217"/>
  <c r="K216"/>
  <c r="J216"/>
  <c r="S216"/>
  <c r="P216"/>
  <c r="M216"/>
  <c r="I216"/>
  <c r="K213"/>
  <c r="J213"/>
  <c r="S213"/>
  <c r="P213"/>
  <c r="P221"/>
  <c r="E18" i="4" s="1"/>
  <c r="M213" i="5"/>
  <c r="H221" s="1"/>
  <c r="I213"/>
  <c r="K211"/>
  <c r="J211"/>
  <c r="S211"/>
  <c r="S221" s="1"/>
  <c r="F18" i="4" s="1"/>
  <c r="P211" i="5"/>
  <c r="M211"/>
  <c r="M221" s="1"/>
  <c r="C18" i="4" s="1"/>
  <c r="I211" i="5"/>
  <c r="I221"/>
  <c r="D18" i="4" s="1"/>
  <c r="G208" i="5"/>
  <c r="L208"/>
  <c r="B17" i="4" s="1"/>
  <c r="K203" i="5"/>
  <c r="J203"/>
  <c r="S203"/>
  <c r="P203"/>
  <c r="M203"/>
  <c r="I203"/>
  <c r="K200"/>
  <c r="J200"/>
  <c r="S200"/>
  <c r="P200"/>
  <c r="M200"/>
  <c r="I200"/>
  <c r="K199"/>
  <c r="J199"/>
  <c r="S199"/>
  <c r="P199"/>
  <c r="M199"/>
  <c r="I199"/>
  <c r="K197"/>
  <c r="J197"/>
  <c r="S197"/>
  <c r="P197"/>
  <c r="M197"/>
  <c r="I197"/>
  <c r="K196"/>
  <c r="J196"/>
  <c r="S196"/>
  <c r="P196"/>
  <c r="M196"/>
  <c r="I196"/>
  <c r="K193"/>
  <c r="J193"/>
  <c r="S193"/>
  <c r="P193"/>
  <c r="M193"/>
  <c r="I193"/>
  <c r="K191"/>
  <c r="J191"/>
  <c r="S191"/>
  <c r="P191"/>
  <c r="M191"/>
  <c r="I191"/>
  <c r="K184"/>
  <c r="J184"/>
  <c r="S184"/>
  <c r="P184"/>
  <c r="M184"/>
  <c r="I184"/>
  <c r="K183"/>
  <c r="J183"/>
  <c r="S183"/>
  <c r="P183"/>
  <c r="M183"/>
  <c r="I183"/>
  <c r="K182"/>
  <c r="J182"/>
  <c r="S182"/>
  <c r="P182"/>
  <c r="M182"/>
  <c r="I182"/>
  <c r="K180"/>
  <c r="J180"/>
  <c r="S180"/>
  <c r="P180"/>
  <c r="M180"/>
  <c r="I180"/>
  <c r="K171"/>
  <c r="J171"/>
  <c r="S171"/>
  <c r="P171"/>
  <c r="M171"/>
  <c r="I171"/>
  <c r="K168"/>
  <c r="J168"/>
  <c r="S168"/>
  <c r="P168"/>
  <c r="M168"/>
  <c r="I168"/>
  <c r="K165"/>
  <c r="J165"/>
  <c r="S165"/>
  <c r="P165"/>
  <c r="M165"/>
  <c r="I165"/>
  <c r="K160"/>
  <c r="J160"/>
  <c r="S160"/>
  <c r="P160"/>
  <c r="M160"/>
  <c r="I160"/>
  <c r="K158"/>
  <c r="J158"/>
  <c r="S158"/>
  <c r="P158"/>
  <c r="M158"/>
  <c r="I158"/>
  <c r="K157"/>
  <c r="J157"/>
  <c r="S157"/>
  <c r="P157"/>
  <c r="M157"/>
  <c r="H208" s="1"/>
  <c r="I157"/>
  <c r="K155"/>
  <c r="J155"/>
  <c r="S155"/>
  <c r="P155"/>
  <c r="M155"/>
  <c r="I155"/>
  <c r="I208"/>
  <c r="D17" i="4" s="1"/>
  <c r="K151" i="5"/>
  <c r="J151"/>
  <c r="S151"/>
  <c r="S208" s="1"/>
  <c r="F17" i="4" s="1"/>
  <c r="P151" i="5"/>
  <c r="P208"/>
  <c r="E17" i="4" s="1"/>
  <c r="M151" i="5"/>
  <c r="M208" s="1"/>
  <c r="C17" i="4" s="1"/>
  <c r="I151" i="5"/>
  <c r="G148"/>
  <c r="L148"/>
  <c r="B16" i="4" s="1"/>
  <c r="K147" i="5"/>
  <c r="J147"/>
  <c r="S147"/>
  <c r="P147"/>
  <c r="M147"/>
  <c r="I147"/>
  <c r="K146"/>
  <c r="J146"/>
  <c r="S146"/>
  <c r="P146"/>
  <c r="M146"/>
  <c r="I146"/>
  <c r="K141"/>
  <c r="J141"/>
  <c r="S141"/>
  <c r="P141"/>
  <c r="M141"/>
  <c r="I141"/>
  <c r="K136"/>
  <c r="J136"/>
  <c r="S136"/>
  <c r="P136"/>
  <c r="M136"/>
  <c r="I136"/>
  <c r="K134"/>
  <c r="J134"/>
  <c r="S134"/>
  <c r="P134"/>
  <c r="M134"/>
  <c r="I134"/>
  <c r="K132"/>
  <c r="J132"/>
  <c r="S132"/>
  <c r="P132"/>
  <c r="M132"/>
  <c r="I132"/>
  <c r="K125"/>
  <c r="J125"/>
  <c r="S125"/>
  <c r="P125"/>
  <c r="M125"/>
  <c r="I125"/>
  <c r="K116"/>
  <c r="J116"/>
  <c r="S116"/>
  <c r="P116"/>
  <c r="M116"/>
  <c r="I116"/>
  <c r="K113"/>
  <c r="J113"/>
  <c r="S113"/>
  <c r="P113"/>
  <c r="M113"/>
  <c r="I113"/>
  <c r="K108"/>
  <c r="J108"/>
  <c r="S108"/>
  <c r="P108"/>
  <c r="M108"/>
  <c r="I108"/>
  <c r="K88"/>
  <c r="J88"/>
  <c r="S88"/>
  <c r="P88"/>
  <c r="M88"/>
  <c r="I88"/>
  <c r="K87"/>
  <c r="J87"/>
  <c r="S87"/>
  <c r="P87"/>
  <c r="M87"/>
  <c r="I87"/>
  <c r="K84"/>
  <c r="J84"/>
  <c r="S84"/>
  <c r="P84"/>
  <c r="M84"/>
  <c r="I84"/>
  <c r="K75"/>
  <c r="J75"/>
  <c r="S75"/>
  <c r="P75"/>
  <c r="M75"/>
  <c r="I75"/>
  <c r="K59"/>
  <c r="J59"/>
  <c r="S59"/>
  <c r="P59"/>
  <c r="M59"/>
  <c r="I59"/>
  <c r="K52"/>
  <c r="J52"/>
  <c r="S52"/>
  <c r="P52"/>
  <c r="M52"/>
  <c r="I52"/>
  <c r="K46"/>
  <c r="J46"/>
  <c r="S46"/>
  <c r="P46"/>
  <c r="M46"/>
  <c r="I46"/>
  <c r="K43"/>
  <c r="J43"/>
  <c r="S43"/>
  <c r="S148" s="1"/>
  <c r="F16" i="4" s="1"/>
  <c r="P43" i="5"/>
  <c r="P148" s="1"/>
  <c r="E16" i="4" s="1"/>
  <c r="M43" i="5"/>
  <c r="M148" s="1"/>
  <c r="C16" i="4" s="1"/>
  <c r="H148" i="5"/>
  <c r="I43"/>
  <c r="I148"/>
  <c r="D16" i="4" s="1"/>
  <c r="G40" i="5"/>
  <c r="L40"/>
  <c r="K39"/>
  <c r="J39"/>
  <c r="S39"/>
  <c r="P39"/>
  <c r="M39"/>
  <c r="I39"/>
  <c r="K38"/>
  <c r="J38"/>
  <c r="S38"/>
  <c r="P38"/>
  <c r="M38"/>
  <c r="I38"/>
  <c r="K31"/>
  <c r="J31"/>
  <c r="S31"/>
  <c r="P31"/>
  <c r="M31"/>
  <c r="I31"/>
  <c r="K24"/>
  <c r="J24"/>
  <c r="S24"/>
  <c r="S40" s="1"/>
  <c r="F15" i="4" s="1"/>
  <c r="P24" i="5"/>
  <c r="P40"/>
  <c r="E15" i="4" s="1"/>
  <c r="M24" i="5"/>
  <c r="M40" s="1"/>
  <c r="C15" i="4" s="1"/>
  <c r="I24" i="5"/>
  <c r="I40"/>
  <c r="D15" i="4" s="1"/>
  <c r="B14"/>
  <c r="G21" i="5"/>
  <c r="L21"/>
  <c r="K20"/>
  <c r="J20"/>
  <c r="S20"/>
  <c r="P20"/>
  <c r="M20"/>
  <c r="I20"/>
  <c r="K19"/>
  <c r="J19"/>
  <c r="S19"/>
  <c r="S712" s="1"/>
  <c r="F22" i="4" s="1"/>
  <c r="P19" i="5"/>
  <c r="M19"/>
  <c r="I19"/>
  <c r="K18"/>
  <c r="J18"/>
  <c r="S18"/>
  <c r="P18"/>
  <c r="M18"/>
  <c r="I18"/>
  <c r="I712" s="1"/>
  <c r="D22" i="4" s="1"/>
  <c r="F16" i="3" s="1"/>
  <c r="K11" i="5"/>
  <c r="I30" i="3" s="1"/>
  <c r="J30" s="1"/>
  <c r="K1278" i="5"/>
  <c r="J11"/>
  <c r="S11"/>
  <c r="S21" s="1"/>
  <c r="F14" i="4" s="1"/>
  <c r="P11" i="5"/>
  <c r="P21"/>
  <c r="E14" i="4" s="1"/>
  <c r="M11" i="5"/>
  <c r="H21" s="1"/>
  <c r="I11"/>
  <c r="I21"/>
  <c r="D14" i="4" s="1"/>
  <c r="E45"/>
  <c r="P1277" i="5"/>
  <c r="E47" i="4" s="1"/>
  <c r="M1277" i="5"/>
  <c r="C47" i="4"/>
  <c r="E18" i="3" s="1"/>
  <c r="G712" i="5"/>
  <c r="G1266"/>
  <c r="L712"/>
  <c r="B22" i="4" s="1"/>
  <c r="D16" i="3" s="1"/>
  <c r="H744" i="5"/>
  <c r="H1271"/>
  <c r="C25" i="4" l="1"/>
  <c r="E27"/>
  <c r="P1266" i="5"/>
  <c r="E42" i="4" s="1"/>
  <c r="F45"/>
  <c r="S1277" i="5"/>
  <c r="F47" i="4" s="1"/>
  <c r="D46"/>
  <c r="I1277" i="5"/>
  <c r="D47" i="4" s="1"/>
  <c r="F18" i="3" s="1"/>
  <c r="D34" i="4"/>
  <c r="I1266" i="5"/>
  <c r="D42" i="4" s="1"/>
  <c r="F17" i="3" s="1"/>
  <c r="I1278" i="5"/>
  <c r="D49" i="4" s="1"/>
  <c r="H40" i="5"/>
  <c r="B15" i="4"/>
  <c r="M710" i="5"/>
  <c r="C21" i="4" s="1"/>
  <c r="B25"/>
  <c r="H772" i="5"/>
  <c r="M850"/>
  <c r="C28" i="4" s="1"/>
  <c r="H865" i="5"/>
  <c r="H897"/>
  <c r="M21"/>
  <c r="M712" s="1"/>
  <c r="P1278"/>
  <c r="E49" i="4" s="1"/>
  <c r="S1278" i="5"/>
  <c r="F49" i="4" s="1"/>
  <c r="S1266" i="5"/>
  <c r="F42" i="4" s="1"/>
  <c r="M911" i="5"/>
  <c r="C32" i="4" s="1"/>
  <c r="M938" i="5"/>
  <c r="C33" i="4" s="1"/>
  <c r="M1049" i="5"/>
  <c r="C35" i="4" s="1"/>
  <c r="M1198" i="5"/>
  <c r="C38" i="4" s="1"/>
  <c r="M1239" i="5"/>
  <c r="C40" i="4" s="1"/>
  <c r="L1277" i="5"/>
  <c r="B47" i="4" s="1"/>
  <c r="D18" i="3" s="1"/>
  <c r="H712" i="5"/>
  <c r="P712"/>
  <c r="E22" i="4" s="1"/>
  <c r="F23" i="3"/>
  <c r="F22"/>
  <c r="J23"/>
  <c r="J22"/>
  <c r="F20"/>
  <c r="J24"/>
  <c r="F24"/>
  <c r="C22" i="4" l="1"/>
  <c r="E16" i="3" s="1"/>
  <c r="H1278" i="5"/>
  <c r="G1278"/>
  <c r="M1266"/>
  <c r="C42" i="4" s="1"/>
  <c r="E17" i="3" s="1"/>
  <c r="L1278" i="5"/>
  <c r="B49" i="4" s="1"/>
  <c r="C14"/>
  <c r="M1278" i="5"/>
  <c r="C49" i="4" s="1"/>
  <c r="H1266" i="5"/>
  <c r="J26" i="3"/>
  <c r="J28" s="1"/>
  <c r="I29" s="1"/>
  <c r="J29" s="1"/>
  <c r="J31" s="1"/>
</calcChain>
</file>

<file path=xl/sharedStrings.xml><?xml version="1.0" encoding="utf-8"?>
<sst xmlns="http://schemas.openxmlformats.org/spreadsheetml/2006/main" count="2700" uniqueCount="1478">
  <si>
    <t>ZRN</t>
  </si>
  <si>
    <t>VRN</t>
  </si>
  <si>
    <t>SO 01 Bytový dom</t>
  </si>
  <si>
    <t xml:space="preserve">Ks: </t>
  </si>
  <si>
    <t>Zákazka: R2016-130</t>
  </si>
  <si>
    <t xml:space="preserve">Dňa </t>
  </si>
  <si>
    <t>Odberateľ: Obec Liptovské Revúce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</si>
  <si>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</si>
  <si>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</si>
  <si>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</si>
  <si>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</si>
  <si>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</si>
  <si>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</si>
  <si>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</si>
  <si>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</si>
  <si>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</si>
  <si>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</si>
  <si>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</si>
  <si>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</si>
  <si>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</si>
  <si>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</si>
  <si>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</si>
  <si>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</si>
  <si>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</si>
  <si>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</si>
  <si>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</si>
  <si>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</si>
  <si>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</si>
  <si>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</si>
  <si>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</si>
  <si>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</si>
  <si>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</si>
  <si>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</si>
  <si>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</si>
  <si>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</si>
  <si>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</si>
  <si>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</si>
  <si>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</si>
  <si>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</si>
  <si>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</si>
  <si>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</si>
  <si>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</si>
  <si>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</si>
  <si>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</si>
  <si>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</si>
  <si>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</si>
  <si>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</si>
  <si>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</si>
  <si>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</si>
  <si>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</si>
  <si>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</si>
  <si>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OSTATNÉ PRÁCE</t>
  </si>
  <si>
    <t>PRESUNY HMÔT</t>
  </si>
  <si>
    <t>Práce PSV</t>
  </si>
  <si>
    <t>IZOLÁCIE PROTI VODE A VLHKOSTI</t>
  </si>
  <si>
    <t>POVLAKOVÉ KRYTINY</t>
  </si>
  <si>
    <t>IZOLÁCIE TEPELNÉ BEŽNÝCH STAVEB. KONŠTRUKCIÍ</t>
  </si>
  <si>
    <t>ZTI-VNÚTORNA KANALIZÁCIA</t>
  </si>
  <si>
    <t>ÚSTREDNÉ VYKUROVANIE-ROZVOD POTRUBIA</t>
  </si>
  <si>
    <t>KONŠTRUKCIE SKLOBETÓNOVÉ</t>
  </si>
  <si>
    <t>KONŠTRUKCIE TESÁRSKE</t>
  </si>
  <si>
    <t>DREVOSTAVBY</t>
  </si>
  <si>
    <t>KONŠTRUKCIE KLAMPIARSKE</t>
  </si>
  <si>
    <t>KONŠTRUKCIE STOLÁRSKE</t>
  </si>
  <si>
    <t>KOVOVÉ DOPLNKOVÉ KONŠTRUKCIE</t>
  </si>
  <si>
    <t>PODLAHY A OBKLADY KERAMICKÉ-DLAŽBY</t>
  </si>
  <si>
    <t>PODLAHY VLYSOVÉ A PARKETOVÉ</t>
  </si>
  <si>
    <t>PODLAHY A OBKLADY KERAMICKÉ-OBKLADY</t>
  </si>
  <si>
    <t>NÁTERY</t>
  </si>
  <si>
    <t>MAĽBY</t>
  </si>
  <si>
    <t>VYBAVENIE BYTOV - KUCHYNSKÉ LINKY, SPORÁKY A VSTAVANÉ SKRINE</t>
  </si>
  <si>
    <t>Montážne práce</t>
  </si>
  <si>
    <t>M-21 ELEKTROMONTÁŽE</t>
  </si>
  <si>
    <t>M-24 MONTÁŽ VZDUCHOTECHNICKÝCH ZARIADENÍ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</si>
  <si>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</si>
  <si>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</si>
  <si>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</si>
  <si>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</si>
  <si>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</si>
  <si>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</si>
  <si>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</si>
  <si>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</si>
  <si>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</si>
  <si>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</si>
  <si>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 xml:space="preserve">  1/A 1</t>
  </si>
  <si>
    <t xml:space="preserve"> 130301001</t>
  </si>
  <si>
    <t>Výkop jamy a ryhy v obmedzenom priestore horn. tr.4 ručne</t>
  </si>
  <si>
    <t>m3</t>
  </si>
  <si>
    <t>"pod pavlač</t>
  </si>
  <si>
    <t>(10,485*0,3*0,85)+(2,0*0,5*0,85)+(0,6*0,3*0,85)+(7,285*0,3*0,8)+(2,6*0,3*0,8)</t>
  </si>
  <si>
    <t xml:space="preserve"> </t>
  </si>
  <si>
    <t>"rozšírenie vstupu</t>
  </si>
  <si>
    <t>(1,6+2,3)*0,3*0,95</t>
  </si>
  <si>
    <t>"prístavba</t>
  </si>
  <si>
    <t>(2,6*0,45*1,0)+(2,35*0,5*0,5)+(3,86+3,25+0,45)*0,45*1,0</t>
  </si>
  <si>
    <t xml:space="preserve"> 162201102</t>
  </si>
  <si>
    <t>Vodorovné premiestnenie výkopku z horniny 1-4 nad 20-50m</t>
  </si>
  <si>
    <t>M3</t>
  </si>
  <si>
    <t xml:space="preserve"> 167101100</t>
  </si>
  <si>
    <t>Nakladanie výkopku tr.1-4 ručne</t>
  </si>
  <si>
    <t xml:space="preserve"> 171201201</t>
  </si>
  <si>
    <t>Uloženie sypaniny na skládky do 100 m3 - použije sa na terénne úpravy</t>
  </si>
  <si>
    <t xml:space="preserve"> 11/A 1</t>
  </si>
  <si>
    <t xml:space="preserve"> 274313521</t>
  </si>
  <si>
    <t>Betón základových pásov, prostý tr.C 12/15</t>
  </si>
  <si>
    <t>(10,485*0,3*1,25)+(2,0*0,5*1,25)+(0,6*0,3*1,25)+(7,285*0,3*1,05)+(2,6*0,3*0,78)</t>
  </si>
  <si>
    <t>(1,6+2,3)*0,3*1,25</t>
  </si>
  <si>
    <t>(2,6*0,45*1,5)+(2,35*0,5*1,0)+(3,86+3,25+0,45)*0,45*1,6</t>
  </si>
  <si>
    <t xml:space="preserve"> 274351215</t>
  </si>
  <si>
    <t>Debnenie stien základových pásov z dielcov - zhotovenie</t>
  </si>
  <si>
    <t>m2</t>
  </si>
  <si>
    <t>(10,485+0,3)*2*0,15+(2,0+0,5)*2*0,15+(0,6+0,3)*2*0,15+(7,285+0,3)*2*0,15+(2,6+0,3)*2*0,15</t>
  </si>
  <si>
    <t>((1,6+2,3)+0,3)*2*0,15</t>
  </si>
  <si>
    <t>(2,6+0,45)*2*0,15+(2,86+3,25+3,25+0,45)*2*0,15</t>
  </si>
  <si>
    <t xml:space="preserve"> 274351216</t>
  </si>
  <si>
    <t>Debnenie stien základových pásov z dielcov - odstránenie</t>
  </si>
  <si>
    <t xml:space="preserve"> 11/AC2</t>
  </si>
  <si>
    <t xml:space="preserve"> 20140901R01</t>
  </si>
  <si>
    <t xml:space="preserve">Predĺženie jestvujúcej priepust DN 250 </t>
  </si>
  <si>
    <t>bm</t>
  </si>
  <si>
    <t xml:space="preserve"> 311272104</t>
  </si>
  <si>
    <t>Murivo nosné z tvárnic YTONG na MC-5 a tenkovrst.,maltu YTONG hr.240 P2-500</t>
  </si>
  <si>
    <t>"stena pavlače</t>
  </si>
  <si>
    <t>(2,0*5,905*0,25)-(2,40*1,40*0,25)-(1,80*1,40*0,25)</t>
  </si>
  <si>
    <t xml:space="preserve"> 311272110</t>
  </si>
  <si>
    <t>Murivo nosné z tvárnic YTONG na MC-5 a tenkovrst.,maltu YTONG hr.300 P3-550 - prístavba</t>
  </si>
  <si>
    <t>(2,65+3,699+3,26+3,699)*0,3*2,775</t>
  </si>
  <si>
    <t>-(1,0*1,2+0,9*2,05+0,6*0,9)*0,3</t>
  </si>
  <si>
    <t>"atika</t>
  </si>
  <si>
    <t>(2,71+0,9+3,8)*0,3*0,25</t>
  </si>
  <si>
    <t xml:space="preserve"> 342272101</t>
  </si>
  <si>
    <t>Ytong Priečky z presných tvárnic priečkových  P2-500, 75 × 249 × 599 mm na cementovú a tenkovrstvú lepiacu maltu</t>
  </si>
  <si>
    <t>"1 np</t>
  </si>
  <si>
    <t>(4,975*2,975)</t>
  </si>
  <si>
    <t>*</t>
  </si>
  <si>
    <t>(1,725+1,517+3,0+1,517+1,096+1,1)*2,75</t>
  </si>
  <si>
    <t>"2np</t>
  </si>
  <si>
    <t>(0,6+0,31+0,31)*2,7</t>
  </si>
  <si>
    <t>(0,345+1,12+0,6)*2,95</t>
  </si>
  <si>
    <t xml:space="preserve"> 342272102</t>
  </si>
  <si>
    <t>Ytong Priečky z presných tvárnic priečkových P2-500, 100 × 249 × 599 mm na cementovú a tenkovrstvú lepiacu maltu</t>
  </si>
  <si>
    <t>"1np-deliace konštr.</t>
  </si>
  <si>
    <t>(0,9+1,94+1,2+2,62+1,5+0,92+0,5)*2,975-(0,8*1,97)</t>
  </si>
  <si>
    <t>(2,24+1,45+1,125+0,8+0,6)*2,975</t>
  </si>
  <si>
    <t>(4,94+2,97+5,665+2*1,87+1,765+1,65+4,24)*2,7-((0,8*3+0,6*2+0,9)*1,97)</t>
  </si>
  <si>
    <t>(0,8+1,5+2,62+2,95+1,1+0,9+0,5+1,5)*2,95-(0,6+0,8)*1,97</t>
  </si>
  <si>
    <t>(1,05+2,55+1,26)*2,95-(0,8+0,6)*1,97</t>
  </si>
  <si>
    <t>"primúranie pod oknami parapetmi  1 np</t>
  </si>
  <si>
    <t>(1,48+1,8+1,0+1,0+1,8+1,48)*0,825</t>
  </si>
  <si>
    <t>(7*1,0+3*0,6)*1,25</t>
  </si>
  <si>
    <t>(1,8*0,775+1,5*1,2+1,8*0,9+0,75*1,5+1,8*0,9+0,8*1,6*2)</t>
  </si>
  <si>
    <t>"2 np</t>
  </si>
  <si>
    <t>(4*1,48+2*1,8+2*1,0)*0,9</t>
  </si>
  <si>
    <t>(0,88+7*1,0+0,6)*1,2+(1,5*0,9)</t>
  </si>
  <si>
    <t>(0,88+1,5)*1,175+(1,2+1,8+1,8+0,88+1,8)*0,875</t>
  </si>
  <si>
    <t xml:space="preserve"> 342272103</t>
  </si>
  <si>
    <t>Ytong Priečky z presných tvárnic priečkových P2-500, 125 × 249 × 599 mm na cementovú a tenkovrstvú lepiacu maltu</t>
  </si>
  <si>
    <t>"1np</t>
  </si>
  <si>
    <t>(1,75+1,75+1,75+1,96+2,15+4,94)*2,975-((0,8+0,7+0,8+0,6)*1,97+(1,8*0,4))</t>
  </si>
  <si>
    <t>(3,31+1,2+4*2,6+2,94+1,2+3,3+3,88+4,975)*2,975-(0,6*3+0,8*3)*1,97</t>
  </si>
  <si>
    <t>(1,35+1,695+1,15+2,155+1,32+1,370+2,65)*2,975-(0,8*3+0,9*1)*1,97</t>
  </si>
  <si>
    <t>(2,45+2,62+3,3+3,88+1,2+2,62+0,8+2,95)*2,95-(0,8*1,97*2)</t>
  </si>
  <si>
    <t>(1,58+1,95+0,6+1,189+0,9+1,529+1,65+4,94)*2,7-(0,8+0,6+0,7)*1,97</t>
  </si>
  <si>
    <t>(2*2,62+1,7+2,35+1,7+4,9+1,75+2,45+1,05)*2,95-(0,8*2+0,6)*1,97</t>
  </si>
  <si>
    <t xml:space="preserve"> 342272104</t>
  </si>
  <si>
    <t>Ytong Priečky z presných tvárnic priečkových P2-500, 150 × 249 × 599 mm na cementovú a tenkovrstvú lepiacu maltu</t>
  </si>
  <si>
    <t>(1,465*2,975)-(0,6*1,97)</t>
  </si>
  <si>
    <t xml:space="preserve"> 12/A 1</t>
  </si>
  <si>
    <t xml:space="preserve"> 317121107</t>
  </si>
  <si>
    <t>Montáž prekladov pre svetlosť otvoru nad 100 do 180 cm</t>
  </si>
  <si>
    <t>KS</t>
  </si>
  <si>
    <t xml:space="preserve"> 14/C 1</t>
  </si>
  <si>
    <t xml:space="preserve"> 310238411</t>
  </si>
  <si>
    <t>Zamurovanie otvoru s plochou nad 0.25 do 1m2 v murive nadzákladného tehlami na maltu cementovú</t>
  </si>
  <si>
    <t>"PS</t>
  </si>
  <si>
    <t>(0,6+7*0,2+0,3)*1,5*0,42</t>
  </si>
  <si>
    <t>(1,0*0,35*0,42*10)+(1,2*0,45*0,42)*4</t>
  </si>
  <si>
    <t>(0,9*0,3*0,42)+(0,6*1,5*0,42)+(0,9*0,9*0,42)</t>
  </si>
  <si>
    <t>(0,6*2,15*0,42)+(0,3*1,5*2*0,42)+(0,2*1,5*7*0,42)</t>
  </si>
  <si>
    <t>(1,0*0,3*8*0,42)+(2*0,6*2,475*0,42)+(1,2*1,5*0,42)</t>
  </si>
  <si>
    <t>"PZ</t>
  </si>
  <si>
    <t>(1,025*0,33*0,42)+(0,15*0,9*0,42)</t>
  </si>
  <si>
    <t>"PV</t>
  </si>
  <si>
    <t>0,95*-0,9*0,42</t>
  </si>
  <si>
    <t>"PJ</t>
  </si>
  <si>
    <t>(0,375+1,15+0,65)*1,5*0,42</t>
  </si>
  <si>
    <t>(1,1+0,6+0,5+0,5+0,6+1,1)*2,1*0,42</t>
  </si>
  <si>
    <t>(0,335+0,6)*1,5*0,42+(1,5*0,345*0,42)</t>
  </si>
  <si>
    <t>((2*(0,4+0,9+2*1,0+4*1,5))*(0,375+0,225))*0,42</t>
  </si>
  <si>
    <t>(1,5*0,3*0,42)+(0,375*0,9*0,42)</t>
  </si>
  <si>
    <t>(1,15+0,65)*1,2*0,42+(4*1,5*0,15*0,42)+(1,5*0,45+1,5*0,825)*0,42</t>
  </si>
  <si>
    <t>(1,0+0,6)*2*1,5*0,42+(3,5*0,15*0,42*2)</t>
  </si>
  <si>
    <t>(2*0,5*1,5*0,42)+(1,5*0,45*0,42*2)+(1,5*0,15*2+1,5*0,45*2)*0,42</t>
  </si>
  <si>
    <t xml:space="preserve"> 310239211</t>
  </si>
  <si>
    <t>Zamurovanie otvoru s plochou nad 1 do 4m2 v murive nadzákladného tehlami na maltu vápennocementovú</t>
  </si>
  <si>
    <t>"okenné, dverné  otvory</t>
  </si>
  <si>
    <t>((2,65*2,45*0,385)-(1,50*1,97*0,25))*2</t>
  </si>
  <si>
    <t>"vnút.časť</t>
  </si>
  <si>
    <t>(0,82*2,975*0,27)+(2,09*2,975*0,27)</t>
  </si>
  <si>
    <t xml:space="preserve"> 317234410</t>
  </si>
  <si>
    <t>X Výmurovka medzi nosníkmi akýmikoľvek tehlami pálenými na akúkoľvek maltu cementovú</t>
  </si>
  <si>
    <t>(1,5+1,1+4,0*2+2*2,3+1,75+1,4+1,32+1,4+2*2,3+1,1)*0,42*0,15</t>
  </si>
  <si>
    <t>(5*2,0+2*2,3+8*1,5+1,1+1,68+2*1,45+1,4+1,25+1,4)*0,42*0,15</t>
  </si>
  <si>
    <t xml:space="preserve"> 317944311</t>
  </si>
  <si>
    <t>Valcované nosníky dodatočne osadzované do pripravených otvorov bez zamurovania hláv do č.12</t>
  </si>
  <si>
    <t>t</t>
  </si>
  <si>
    <t>" 1 np  80/8</t>
  </si>
  <si>
    <t>(18,89+21,19+154,08+33,71+25,42+21,19)/1000*1,05</t>
  </si>
  <si>
    <t>"I 100</t>
  </si>
  <si>
    <t>(20,85+23,35)/1000*1,05</t>
  </si>
  <si>
    <t>"2 np  80/8</t>
  </si>
  <si>
    <t>(192,6+231,12+21,19+32,36+55,85+26,96)*1,05/1000</t>
  </si>
  <si>
    <t>(20,85+23,35)*1,05/1000</t>
  </si>
  <si>
    <t xml:space="preserve"> 317944313</t>
  </si>
  <si>
    <t>Valcované nosníky dodatočne osadzované do pripravených otvorov bez zamurovania hláv č.14 až 22</t>
  </si>
  <si>
    <t>"I 140</t>
  </si>
  <si>
    <t>(132,48+40,04+132,48)/1000*1,05</t>
  </si>
  <si>
    <t>"2 np I 140</t>
  </si>
  <si>
    <t>132,48/1000*1,05</t>
  </si>
  <si>
    <t>"osadenie pod strop i140</t>
  </si>
  <si>
    <t>46,08*1,05/1000</t>
  </si>
  <si>
    <t xml:space="preserve"> 340238235</t>
  </si>
  <si>
    <t>Zamurovanie otvorov pl do 1 m2 v priečkach alebo stenách z priečkoviek Ytong hr. 150 mm</t>
  </si>
  <si>
    <t>1,50*2,20+0,90*2,20</t>
  </si>
  <si>
    <t xml:space="preserve"> 340239235</t>
  </si>
  <si>
    <t>Zamurovanie otvorov pl do 4 m2 v priečkach alebo stenách z priečkoviek Ytong hr. 150 mm</t>
  </si>
  <si>
    <t>3,15*2,50</t>
  </si>
  <si>
    <t xml:space="preserve"> 349231811</t>
  </si>
  <si>
    <t>Primurovka ostenia  z tehál vo vybúraných otvoroch nad 80 do 150 mm</t>
  </si>
  <si>
    <t>(1,20*0,42)*6</t>
  </si>
  <si>
    <t>(0,70*0,42)*7</t>
  </si>
  <si>
    <t xml:space="preserve"> 349231821</t>
  </si>
  <si>
    <t>Primurovka ostenia  z tehál vo vybúraných otvoroch nad 150 do 300 mm</t>
  </si>
  <si>
    <t>(2,20*0,42)*2+(1,50*0,42)+(0,90*0,42)</t>
  </si>
  <si>
    <t>(1,80*0,42)*3</t>
  </si>
  <si>
    <t>S/S70</t>
  </si>
  <si>
    <t xml:space="preserve"> 5953170207</t>
  </si>
  <si>
    <t>YTONG Nosný preklad, rozmer 300x249x1290 - ozn. b</t>
  </si>
  <si>
    <t>kus</t>
  </si>
  <si>
    <t xml:space="preserve"> 5953170208</t>
  </si>
  <si>
    <t>YTONG Nosný preklad, rozmer 300x249x1490 - oxn a</t>
  </si>
  <si>
    <t xml:space="preserve"> 411321414</t>
  </si>
  <si>
    <t xml:space="preserve">Betón stropov doskových a trámových, klenieb, škrupín, železový tr.C 25/30 </t>
  </si>
  <si>
    <t>"TP 1 np</t>
  </si>
  <si>
    <t>17,0*0,08</t>
  </si>
  <si>
    <t>1,1*1,3*0,12</t>
  </si>
  <si>
    <t xml:space="preserve"> 411354171</t>
  </si>
  <si>
    <t>Podporná konštrukcia stropov pre zaťaženie do 5 kpa zhotovenie</t>
  </si>
  <si>
    <t>M2</t>
  </si>
  <si>
    <t>1,6+17</t>
  </si>
  <si>
    <t xml:space="preserve"> 411354172</t>
  </si>
  <si>
    <t>Podporná konštrukcia stropov pre zaťaženie do 5 kpa odstránenie</t>
  </si>
  <si>
    <t xml:space="preserve"> 411354258</t>
  </si>
  <si>
    <t>Debnenie stropu, zabudované s plechom vlnitým pozinkovaným, výšky vľn do 50mm hr. 1,5mm</t>
  </si>
  <si>
    <t>(1,6+17,0)*1,20</t>
  </si>
  <si>
    <t xml:space="preserve"> 411361821</t>
  </si>
  <si>
    <t>Výstuž stropov a klenieb, 10505</t>
  </si>
  <si>
    <t>T</t>
  </si>
  <si>
    <t>"do každej vlny R10</t>
  </si>
  <si>
    <t>6,10/1000</t>
  </si>
  <si>
    <t>67,1/1000</t>
  </si>
  <si>
    <t xml:space="preserve"> 411362021</t>
  </si>
  <si>
    <t>Výstuž stropov a klenieb, zo zváraných sietí KARI</t>
  </si>
  <si>
    <t>"SZ</t>
  </si>
  <si>
    <t>(109,1+10,1)*1,15/1000</t>
  </si>
  <si>
    <t xml:space="preserve"> 417270250</t>
  </si>
  <si>
    <t>Vencovky YTONG - U profil 250x249x599 P4-500</t>
  </si>
  <si>
    <t>m</t>
  </si>
  <si>
    <t>"P1+P2</t>
  </si>
  <si>
    <t>2,0+2,0</t>
  </si>
  <si>
    <t xml:space="preserve"> 417321515</t>
  </si>
  <si>
    <t>Betón stužujúcich pásov a vencov železový tr. C 25/30</t>
  </si>
  <si>
    <t>"V1</t>
  </si>
  <si>
    <t>0,25*0,12*8,4</t>
  </si>
  <si>
    <t>"V2</t>
  </si>
  <si>
    <t>0,3*0,12*2,8</t>
  </si>
  <si>
    <t>"V3</t>
  </si>
  <si>
    <t>0,25*0,1*3,0</t>
  </si>
  <si>
    <t>"výplň P1+P2</t>
  </si>
  <si>
    <t>0,15*0,175*2*2</t>
  </si>
  <si>
    <t xml:space="preserve"> 417351115</t>
  </si>
  <si>
    <t>Debnenie bočníc stužujúcich pásov a vencov vrátane vzpier zhotovenie</t>
  </si>
  <si>
    <t>8,4*0,12*2+2,8*0,12*2+3,0*0,1*2</t>
  </si>
  <si>
    <t xml:space="preserve"> 417351116</t>
  </si>
  <si>
    <t>Debnenie bočníc stužujúcich pásov a vencov vrátane vzpier odstránenie</t>
  </si>
  <si>
    <t xml:space="preserve"> 417361721</t>
  </si>
  <si>
    <t>Výstuž stužujúcich pásov a vencov z betonárskej ocele 10425 - zahrnutá do výstuže schodov</t>
  </si>
  <si>
    <t xml:space="preserve"> 430321414</t>
  </si>
  <si>
    <t>Schodiskové konštrukcie, betón železový tr.C 25/30</t>
  </si>
  <si>
    <t>"sch 1</t>
  </si>
  <si>
    <t>(0,18*0,27)/2*1,48*19</t>
  </si>
  <si>
    <t>"podesta</t>
  </si>
  <si>
    <t>0,9*1,48*0,120</t>
  </si>
  <si>
    <t>"podstupnica</t>
  </si>
  <si>
    <t>(2,5+3,2)*1,48*0,12+(0,38*0,2*1,48)</t>
  </si>
  <si>
    <t xml:space="preserve"> 430361821</t>
  </si>
  <si>
    <t>Výstuž schodiskových konštrukcií z betonárskej ocele 10505</t>
  </si>
  <si>
    <t>199,7/1000</t>
  </si>
  <si>
    <t xml:space="preserve"> 431351121</t>
  </si>
  <si>
    <t>Debnenie do 4 m výšky - podest a podstupňových dosiek pôdorysne priamočiarych zhotovenie</t>
  </si>
  <si>
    <t>(3,2+2,5+0,9)*1,48</t>
  </si>
  <si>
    <t>(3,2+2,5+0,9+1,48)*2*0,12</t>
  </si>
  <si>
    <t xml:space="preserve"> 431351122</t>
  </si>
  <si>
    <t>Debnenie do 4 m výšky - podest a podstupňových dosiek pôdorysne priamočiarych odstránenie</t>
  </si>
  <si>
    <t xml:space="preserve"> 434351141</t>
  </si>
  <si>
    <t>Debnenie stupňov na podstupňovej doske alebo na teréne pôdorysne priamočiarych zhotovenie</t>
  </si>
  <si>
    <t>(0,18+0,27)*1,48*19+(0,18*0,27)/2*19*2</t>
  </si>
  <si>
    <t xml:space="preserve"> 434351142</t>
  </si>
  <si>
    <t>Debnenie stupňov na podstupňovej doske alebo na teréne pôdorysne priamočiarych odstránenie</t>
  </si>
  <si>
    <t xml:space="preserve"> 11/AC4</t>
  </si>
  <si>
    <t xml:space="preserve"> AC 4-41.12</t>
  </si>
  <si>
    <t>Schodiskové konštrukcie žel.betónové,betón zn.2,odstránenie a zriadenie debnenia,výstuž KARI rohože</t>
  </si>
  <si>
    <t xml:space="preserve">M3   </t>
  </si>
  <si>
    <t>"dobet. vonk. schodov</t>
  </si>
  <si>
    <t>(0,60*1,50)</t>
  </si>
  <si>
    <t xml:space="preserve"> 413232211</t>
  </si>
  <si>
    <t>Zamurovanie zhlavia akýmikoľvek pálenými tehlami valcovaných nosníkov, výšky do 150 mm</t>
  </si>
  <si>
    <t>(10+4+16+2+2+4+2+2+2)*2</t>
  </si>
  <si>
    <t>(2+2+8+4+2+2+2+2+2+4+2)*2</t>
  </si>
  <si>
    <t>"I140</t>
  </si>
  <si>
    <t>1*2</t>
  </si>
  <si>
    <t xml:space="preserve"> 632921911</t>
  </si>
  <si>
    <t xml:space="preserve"> Dodávka - Dlažba z betónových dlaždíc do piesku hr 40mm</t>
  </si>
  <si>
    <t>46,08*1,01</t>
  </si>
  <si>
    <t>221/A 1</t>
  </si>
  <si>
    <t xml:space="preserve"> 564211111</t>
  </si>
  <si>
    <t>Podklad alebo podsyp zo štrkopiesku s rozprestretím, vlhčením a zhutnením po zhutnení hr.50 mm</t>
  </si>
  <si>
    <t>"ozn. CH</t>
  </si>
  <si>
    <t>25,60*1,80</t>
  </si>
  <si>
    <t xml:space="preserve"> 564281111</t>
  </si>
  <si>
    <t>Podklad alebo podsyp zo štrkopiesku s rozprestretím, vlhčením a zhutnením po zhutnení hr.450 mm</t>
  </si>
  <si>
    <t xml:space="preserve"> 564732111</t>
  </si>
  <si>
    <t>Podklad alebo kryt z kameniva hrubého drveného veľ. 32-63mm(vibr.štrk) po zhut.hr. 100 mm</t>
  </si>
  <si>
    <t xml:space="preserve"> 591111111</t>
  </si>
  <si>
    <t>Kladenie dlažby - betónová dlažba hr. 40 mm  ozn CH</t>
  </si>
  <si>
    <t>R/R 0</t>
  </si>
  <si>
    <t xml:space="preserve"> 637121111</t>
  </si>
  <si>
    <t xml:space="preserve">Okapový chodník  - komplet </t>
  </si>
  <si>
    <t>(1,2+3,84+12,6+3,84+0,9+2,65+0,9+13,35+3,85+4,95+1,25+5,91+4,95+6,45+5,98)*0,6</t>
  </si>
  <si>
    <t xml:space="preserve"> 611466025</t>
  </si>
  <si>
    <t>Príprava vnútorného podkladu stropov  podkladný náter weber 700</t>
  </si>
  <si>
    <t>"1 np - byty</t>
  </si>
  <si>
    <t>33,0+47,78+57,43+34,40+56,02</t>
  </si>
  <si>
    <t>61,95+65,02</t>
  </si>
  <si>
    <t>"schodisko</t>
  </si>
  <si>
    <t>13,32</t>
  </si>
  <si>
    <t>"1 np spol priestory</t>
  </si>
  <si>
    <t>6,64+9,7+16,45+30,03+18,41+14,1+1,76</t>
  </si>
  <si>
    <t xml:space="preserve"> 611466089</t>
  </si>
  <si>
    <t>Vnútorná omietka stropov štuková zo zmes, weber.dur štuk IN</t>
  </si>
  <si>
    <t xml:space="preserve"> 611481117</t>
  </si>
  <si>
    <t xml:space="preserve">Potiahnutie stropov a podhľadov sklotextilnou mriežkou </t>
  </si>
  <si>
    <t xml:space="preserve">M2   </t>
  </si>
  <si>
    <t xml:space="preserve"> 612462025</t>
  </si>
  <si>
    <t>Príprava vnútorného podkladu stien Weber - Terranova, podkladný náter weber 700</t>
  </si>
  <si>
    <t xml:space="preserve"> 612462119</t>
  </si>
  <si>
    <t>Vnútorná omietka stien štuková zo zmesi Weber - Terranova, weber.dur štuk IN</t>
  </si>
  <si>
    <t>"odpočet KO</t>
  </si>
  <si>
    <t xml:space="preserve"> 612481119</t>
  </si>
  <si>
    <t>Potiahnutie vnútorných stien, sklotextílnou mriežkou</t>
  </si>
  <si>
    <t>"m.č.101</t>
  </si>
  <si>
    <t>(1,2+1,75)*2*2,675-(0,8*1,97)</t>
  </si>
  <si>
    <t>"m.č.102</t>
  </si>
  <si>
    <t>(1,675+1,75)*2*2,675-(0,8*1,97*2+0,6*1,97)</t>
  </si>
  <si>
    <t>"m.č.103+104</t>
  </si>
  <si>
    <t>(4,94+3,0+1,2+2,13)*2*2,675-(1,8*1,5+0,8*1,97+1,8*0,4)</t>
  </si>
  <si>
    <t>"m.č.105</t>
  </si>
  <si>
    <t>(2,2+1,815)*2*2,675-(0,6*1,97+1,8*0,4)</t>
  </si>
  <si>
    <t>"m.č.106</t>
  </si>
  <si>
    <t>(1,31+1,35)*2*2,675-(0,8*1,97*2)</t>
  </si>
  <si>
    <t>"m.č.107</t>
  </si>
  <si>
    <t>(3,505+1,35+0,594)*2*2,675-(0,7*1,97+0,8*1,97*3+0,6*1,97)</t>
  </si>
  <si>
    <t>"m.č.108</t>
  </si>
  <si>
    <t>(2,875+1,6)*2*2,675-(0,75*0,9+0,6*1,97)</t>
  </si>
  <si>
    <t>"m.č.109</t>
  </si>
  <si>
    <t>(2,64+3,635)*2*2,675-(1,8*1,5+0,8*1,97)</t>
  </si>
  <si>
    <t>"m.č.110</t>
  </si>
  <si>
    <t>(2,15+3,635)*2*2,675-(1,5*1,2+0,7*1,97+0,8*2,0)</t>
  </si>
  <si>
    <t>"m.č.111</t>
  </si>
  <si>
    <t>(4,91+3,72)*2*2,675-(0,8*2,0+1,8*1,4+0,9*2,0)</t>
  </si>
  <si>
    <t>"m.č.112</t>
  </si>
  <si>
    <t>(1,69+1,2)*2*2,675-(0,8*1,97*2)</t>
  </si>
  <si>
    <t>"m.č.113</t>
  </si>
  <si>
    <t>(1,5+1,2)*2*2,675-(0,6*1,97)</t>
  </si>
  <si>
    <t>"m.č.114</t>
  </si>
  <si>
    <t>(4,36+1,315)*2*2,675-(0,8*1,97*2)</t>
  </si>
  <si>
    <t>"m.č.115</t>
  </si>
  <si>
    <t>(2,5+2,62)*2*2,675-(1,0*1,2+1,0*2,0)</t>
  </si>
  <si>
    <t>"m.č.116</t>
  </si>
  <si>
    <t>(4,36+4,975)*2*2,675-(1,48*1,5+1,48*2,3+0,8*1,97*2+1,0*2+0,6*1,97)</t>
  </si>
  <si>
    <t>"m.č.117</t>
  </si>
  <si>
    <t>(3,3+3,745)*2*2,675-(1,5*-1,8+0,8*1,97)</t>
  </si>
  <si>
    <t>"m.č.118</t>
  </si>
  <si>
    <t>(1,8+2,62)*2*2,675-(0,6*1,97)</t>
  </si>
  <si>
    <t>"m.č.119</t>
  </si>
  <si>
    <t>(1,5+1,2)*2*2,675-(0,8*1,97*2)</t>
  </si>
  <si>
    <t>"m.č.120</t>
  </si>
  <si>
    <t>(1,85+1,32)*2*2,675-(0,6*1,97)</t>
  </si>
  <si>
    <t>"m.č.121</t>
  </si>
  <si>
    <t>(2,025+2,92)*2*2,675-(1,0*2,0+1,0+1,2)</t>
  </si>
  <si>
    <t>"m.č.122</t>
  </si>
  <si>
    <t>(1,6+20,62)*2*2,675-(1,0*1,2+0,6*1,97)</t>
  </si>
  <si>
    <t>"m.č.123</t>
  </si>
  <si>
    <t>(3,97+4,975)*2*2,675-(1,0*1,5*2+1,0*2,0+0,8*1,97)</t>
  </si>
  <si>
    <t>"m.č.124</t>
  </si>
  <si>
    <t>(2,9+2,62)*2*2,675-(1,0*1,2+0,8*1,97*2+0,6*1,97)</t>
  </si>
  <si>
    <t>"m.č.125</t>
  </si>
  <si>
    <t>(1,45+1,125)*2*2,675-(0,6*1,97)</t>
  </si>
  <si>
    <t>"m.č.126</t>
  </si>
  <si>
    <t>(2,29+2,62)*2*2,675-(1,0*1,2+1,0*2,0)</t>
  </si>
  <si>
    <t>"m.č.127</t>
  </si>
  <si>
    <t>(1,6+2,62)*2*2,675-(0,6*1,97+1,0*1,2)</t>
  </si>
  <si>
    <t>"m.č.128</t>
  </si>
  <si>
    <t>(2,95+4,975)*2*2,675-(1,8*1,5+0,8*1,97)</t>
  </si>
  <si>
    <t>"m.č.129</t>
  </si>
  <si>
    <t>(4,61+4,975)*2*2,675-(1,48*1,5+1,48*2,3+0,8*1,97*2)</t>
  </si>
  <si>
    <t>"m.č.131</t>
  </si>
  <si>
    <t>(2,65+2,34)*2*2,675-(0,9*1,97+0,8*1,97*2+1,5*2,0)</t>
  </si>
  <si>
    <t>"m.č.132</t>
  </si>
  <si>
    <t>(3,805+2,65)*2*2,675-(1,0*1,2+0,8*1,97*2)</t>
  </si>
  <si>
    <t>"m.č.133</t>
  </si>
  <si>
    <t>(2,46+6,715)*2*2,675-(0,9*1,97+0,8*1,97)</t>
  </si>
  <si>
    <t>"m.č.134</t>
  </si>
  <si>
    <t>(3,0+6,89)*2*2,6+(1,517*2*2+1,725*2)*2,6+(3,0+3,4)*2*2,6+(2*1,2*2,6*2)-(0,6*0,9*3+0,8*1,97*3)</t>
  </si>
  <si>
    <t>"m.č.136</t>
  </si>
  <si>
    <t>(4,91+3,73)*2*2,675-(0,88*0,9*2+0,9*1,97+0,8*1,97)</t>
  </si>
  <si>
    <t>"m.č.137</t>
  </si>
  <si>
    <t>(2,94+4,91)*2*2,675-(0,8*1,97+0,6*0,9)</t>
  </si>
  <si>
    <t>"m.č.201</t>
  </si>
  <si>
    <t>(2,45+5,435)*2*2,7-(1,2*2,4+0,8*1,97)</t>
  </si>
  <si>
    <t>"m.č.202</t>
  </si>
  <si>
    <t>(4,75+2,91)*2*2,7-(1,0*1,2+0,6*1,97+0,8*1,97*3)</t>
  </si>
  <si>
    <t>"m.č.203</t>
  </si>
  <si>
    <t>(2,65+3,6)*2*2,7-(1,5*1,5+0,8*1,97)</t>
  </si>
  <si>
    <t>"m.č.204</t>
  </si>
  <si>
    <t>(1,675+1,26)*2*2,7-(0,6*1,97+0,6*1,2)</t>
  </si>
  <si>
    <t>"m.č.205</t>
  </si>
  <si>
    <t>(4,7+4,97)*2*2,7-(1,48*1,5*2+0,8*1,97+1,0*2,0)</t>
  </si>
  <si>
    <t>"m.č.206</t>
  </si>
  <si>
    <t>(2,8+4,97)*2*2,7-(1,8*1,5+0,8*1,97)</t>
  </si>
  <si>
    <t>"m.č.207</t>
  </si>
  <si>
    <t>(1,735+2,62+3,96+2,225+1,815)*2,7-(1,0*2,0+1,0*1,2)</t>
  </si>
  <si>
    <t>"m.č.208</t>
  </si>
  <si>
    <t>(2,1+1,7)*2*2,7-(0,6*1,97)</t>
  </si>
  <si>
    <t>"m.č.209</t>
  </si>
  <si>
    <t>(1,5+1,2)*2*2,7-(0,8*1,97*2)</t>
  </si>
  <si>
    <t>"m.č.210</t>
  </si>
  <si>
    <t>(1,83+1,384)*2*2,7-(0,8*1,97*2)</t>
  </si>
  <si>
    <t>"m.č.211</t>
  </si>
  <si>
    <t>(1,55+2,62)*2*2,7-(1,0*1,2+0,6*1,97)</t>
  </si>
  <si>
    <t>"m.č.212</t>
  </si>
  <si>
    <t>(4,0+4,975)*2*2,7-(1,0*1,5*2+0,8*1,97+1,0*2,0)</t>
  </si>
  <si>
    <t>"m.č.213</t>
  </si>
  <si>
    <t>(2,275+2,92)*2*2,7-(1,0*2,0+1,0*0,7)</t>
  </si>
  <si>
    <t>"m.č.214</t>
  </si>
  <si>
    <t>(2,45+1,17)*2*2,7-(1,0*1,97+0,88*0,7+0,8*1,97)</t>
  </si>
  <si>
    <t>"m.č.215</t>
  </si>
  <si>
    <t>(0,8*1,2)*2*2,7-(0,6*1,97)</t>
  </si>
  <si>
    <t>"m.č.216</t>
  </si>
  <si>
    <t>(3,525+1,325)*2*2,7-(0,8*1,97*2)</t>
  </si>
  <si>
    <t>"m.č.217</t>
  </si>
  <si>
    <t>(4,39+4,975+3,425)*2*2,7-(1,48*1,5*2+0,8*1,97*2+0,6*1,97+1,0*2,0)</t>
  </si>
  <si>
    <t>"m.č.218</t>
  </si>
  <si>
    <t>(3,755+3,3)*2*2,7-(1,8*1,5+0,8*1,97)</t>
  </si>
  <si>
    <t>"m.č.219</t>
  </si>
  <si>
    <t>(1,8+2,62)*2*2,7-(0,6*1,97+1,0*0,7)</t>
  </si>
  <si>
    <t>"m.č.220</t>
  </si>
  <si>
    <t>(2,59+2,62)*2*2,7-(1,0*0,7+1,0*2,0)</t>
  </si>
  <si>
    <t>"m.č.221</t>
  </si>
  <si>
    <t>(1,38+1,755)*2*2,575-(0,8*1,97*2)</t>
  </si>
  <si>
    <t>"m.č.222</t>
  </si>
  <si>
    <t>(3,6+1,755)*2*2,575-(0,8*1,97*2)</t>
  </si>
  <si>
    <t>"m.č.223</t>
  </si>
  <si>
    <t>(4,91+4,238)*2*2,575-(1,8*1,5+0,9*2,3+0,8*1,97)</t>
  </si>
  <si>
    <t>"m.č.224</t>
  </si>
  <si>
    <t>(1,87+1,205)*2*2,575-(0,6*1,97*2+0,9*1,97)</t>
  </si>
  <si>
    <t>"m.č.225</t>
  </si>
  <si>
    <t>(0,8+1,87)*2*2,575-(0,6*1,97)</t>
  </si>
  <si>
    <t>"m.č.226</t>
  </si>
  <si>
    <t>(2,97+1,65)*2*2,575-(0,88*1,2+0,6*1,97)</t>
  </si>
  <si>
    <t>"m.č.227</t>
  </si>
  <si>
    <t>(2,97+3,915)*2*2,575-(1,8*1,5+0,8*1,97)</t>
  </si>
  <si>
    <t>"m.č.228</t>
  </si>
  <si>
    <t>(1,87+3,46)*2*2,575-(1,5*1,2+0,8*1,97)</t>
  </si>
  <si>
    <t>"m.č.230</t>
  </si>
  <si>
    <t>(1,58+1,54)*2*2,575-(0,8*1,97*2+0,6*1,97)</t>
  </si>
  <si>
    <t>"m.č.231</t>
  </si>
  <si>
    <t>(1,58+2,985)*2*2,575-(0,88*1,2+0,6*1,97)</t>
  </si>
  <si>
    <t>"m.č.232</t>
  </si>
  <si>
    <t>(3,23+2,15)*2*2,575-(0,8*1,97*2+0,7*1,97)</t>
  </si>
  <si>
    <t>"m.č.233</t>
  </si>
  <si>
    <t>(3,23+2,985)*2*2,575-(1,2*1,5+0,8*2,0+0,7*1,97)</t>
  </si>
  <si>
    <t>"m.č.234</t>
  </si>
  <si>
    <t>(4,95+4,605)*2*2,575-(0,8*1,97*2+1,8*1,5)</t>
  </si>
  <si>
    <t>"m.č.235</t>
  </si>
  <si>
    <t>(4,94+2,885)*2*2,575-(1,8*1,5+0,8*1,97)</t>
  </si>
  <si>
    <t>"ostenie</t>
  </si>
  <si>
    <t>332,15*0,2</t>
  </si>
  <si>
    <t xml:space="preserve"> 615981132</t>
  </si>
  <si>
    <t>Obklad vnútorných, vonkajších stien betónových konštrukcií do debnenia polystyrén hr. 50 mm</t>
  </si>
  <si>
    <t>"vence</t>
  </si>
  <si>
    <t>(8,4*0,12+3,0*0,1)*1,05</t>
  </si>
  <si>
    <t xml:space="preserve"> 6224111R1</t>
  </si>
  <si>
    <t>Vyspravenie vonkajšej omietky komínového telesa, náter, lešenie</t>
  </si>
  <si>
    <t>(0,9*0,9*3,1)+(1,15*1,15*2,5)</t>
  </si>
  <si>
    <t xml:space="preserve"> 6224111R7</t>
  </si>
  <si>
    <t>Penetračný náter pod vonkajšiu povrchovú úpravu</t>
  </si>
  <si>
    <t xml:space="preserve"> 622465112</t>
  </si>
  <si>
    <t>Vonkajšia omietka stien zo zmesi CapaStone- sokel</t>
  </si>
  <si>
    <t>97,915*0,4</t>
  </si>
  <si>
    <t>(2,4+0,9+3,86+3,7+2,4+7,76+3,86+3,83)*0,3</t>
  </si>
  <si>
    <t xml:space="preserve"> 622467663</t>
  </si>
  <si>
    <t>Vonkajšia omietka stien Capatect SH Reibputz tenkovrstvová silikónová v ryhovanej štruktúre,</t>
  </si>
  <si>
    <t>"zateplenie - ostenie</t>
  </si>
  <si>
    <t>"zateplenie</t>
  </si>
  <si>
    <t>591,933+16,422</t>
  </si>
  <si>
    <t>"nová omietka - nezateplené časti</t>
  </si>
  <si>
    <t>(2,4+0,9+3,86+3,7+2,4)*3,6-(1,0*1,2+0,6*0,6)</t>
  </si>
  <si>
    <t>"na jestvujúcu omietku</t>
  </si>
  <si>
    <t>(7,76+3,86+3,83)*3,6-(0,9*1,97+0,8*1,97+0,6*0,9*2)</t>
  </si>
  <si>
    <t xml:space="preserve">"doteplenie </t>
  </si>
  <si>
    <t>1,75+4,15</t>
  </si>
  <si>
    <t xml:space="preserve"> 625250101</t>
  </si>
  <si>
    <t>Kontaktný zatepľovací systém minerálna vlna ,  bez povrchovej úpravy, hr. izolantu 50 mm</t>
  </si>
  <si>
    <t>"doteplenie  z rezu D-D</t>
  </si>
  <si>
    <t>(0,15+0,5)*2,7</t>
  </si>
  <si>
    <t xml:space="preserve"> 625250106</t>
  </si>
  <si>
    <t>Zateplenie stropu minerálna vlna hr. izolantu 100 mm sklotex.mriežky, penetrácie  bez omietky</t>
  </si>
  <si>
    <t>6,64</t>
  </si>
  <si>
    <t xml:space="preserve"> 625250115</t>
  </si>
  <si>
    <t>Zateplenie stropu minerálna vlna hr. izolantu 150 mm sklotex.mriežky, penetrácie  bez omietky</t>
  </si>
  <si>
    <t>"m.č.130</t>
  </si>
  <si>
    <t>4,15</t>
  </si>
  <si>
    <t xml:space="preserve"> 625250116</t>
  </si>
  <si>
    <t>Kontaktný zatepľovací systém minerálna vlna NOBASIL FKD,  bez povrchovej úpravy, hr. izolantu 240 mm</t>
  </si>
  <si>
    <t>"bleskozvod</t>
  </si>
  <si>
    <t>0,5*7,0*6*1,05</t>
  </si>
  <si>
    <t xml:space="preserve"> 6252524R0</t>
  </si>
  <si>
    <t>Dodávka a montáž  priteplenie a vyspravenie styk strecha a obvod.stena - zateplenie Nobasil FKD hr. 100 mm  + OSB doska hr. 25 mm</t>
  </si>
  <si>
    <t>(3,7+4,85+0,6)*0,30</t>
  </si>
  <si>
    <t>25,6*0,20</t>
  </si>
  <si>
    <t xml:space="preserve"> 625257250</t>
  </si>
  <si>
    <t>Kontaktný zatepľovací systém Capatect Basic hr. 100 mm  bez povrchovej úpravy</t>
  </si>
  <si>
    <t>14,28*1,15</t>
  </si>
  <si>
    <t xml:space="preserve"> 625257300</t>
  </si>
  <si>
    <t>Kontaktný zatepľovací systém Capatect Basic  hr. 240 mm  bez povrchovej úpravy</t>
  </si>
  <si>
    <t>(6,39+1,25+4,9+4,0+23,87+0,785)*7,15+(3,1*4,0)</t>
  </si>
  <si>
    <t>"odpočet otvorov</t>
  </si>
  <si>
    <t>-(1,5*1,2*2+1,48*1,5*6+1,8*1,5*4+1,0*1,5*4+1,8*1,4*2+0,9*2,15*2+1,5*2,3*2)</t>
  </si>
  <si>
    <t>(5,0+4,897)*4,0-(2,4*1,5)</t>
  </si>
  <si>
    <t>(22,97+8,15+1,45)*7,15+(4,25*4,0)</t>
  </si>
  <si>
    <t>"odpočet orvorov</t>
  </si>
  <si>
    <t>-(1,0*2,0*4+0,88*0,9*2+1,0*1,2*11+1,0*2,05*1+0,6*1,2*2+1,0*0,7*3+1,88*0,7+0,88*1,2+1,2*1,5+0,9*2,3)</t>
  </si>
  <si>
    <t>(14,28*7,15)</t>
  </si>
  <si>
    <t>-(1,8*1,5*5+0,88*1,2+0,75*0,9+0,9*2,0*2)</t>
  </si>
  <si>
    <t xml:space="preserve"> 625257320</t>
  </si>
  <si>
    <t>CAPAROL Kontaktný zatepľovací systém ostenia okien a dverí Capatect BASIC hrúbky 30 mm</t>
  </si>
  <si>
    <t>(1,5+2*1,2+1,48+2*1,5*6+1,8+2*1,5*4+1,0+2*1,5*4+1,8+2*1,4*2+0,9+2*2,15*2+1,5+2*2,3*3)*0,4</t>
  </si>
  <si>
    <t>(2,4+2*1,5)*0,4</t>
  </si>
  <si>
    <t>(1,0+2*2,0*4+0,88+2*0,9*2+1,0+12*1,2*11+1,0+2*2,05+0,6+2*1,2*2+1,0+2*0,7*3+1,88+2*0,7+0,88+2*1,2+1,2+2*1,5+0,9+2*2,3)*0,4</t>
  </si>
  <si>
    <t>(1,8+2*1,5*5+0,88+2*1,2+0,75+2*0,9+0,9+2*2,0*2)*0,4</t>
  </si>
  <si>
    <t>"podhľad balkóny</t>
  </si>
  <si>
    <t>4,91*1,28+4,91*1,32+(4,91*0,15*2)</t>
  </si>
  <si>
    <t xml:space="preserve"> 625991100</t>
  </si>
  <si>
    <t>Zateplenie stropu doskami POLYSTYRÉN hr.100 mm sklotex.mriežky, penetrácie  bez omietky</t>
  </si>
  <si>
    <t>"m.č.132+136</t>
  </si>
  <si>
    <t>9,7+18,41</t>
  </si>
  <si>
    <t xml:space="preserve"> 625991150</t>
  </si>
  <si>
    <t>Zateplenie stropu doskami POLYSTYRÉN hr.150 mm sklotex.mriežky, penetrácie  bez omietky</t>
  </si>
  <si>
    <t>1,77</t>
  </si>
  <si>
    <t xml:space="preserve"> 631312611</t>
  </si>
  <si>
    <t>Mazanina z betónu prostého tr.C 16/20 hr.nad 50 do 80 mm</t>
  </si>
  <si>
    <t>"P1</t>
  </si>
  <si>
    <t>187,24*0,067</t>
  </si>
  <si>
    <t>"P2</t>
  </si>
  <si>
    <t>33,11*0,067</t>
  </si>
  <si>
    <t>"P7</t>
  </si>
  <si>
    <t>11,7*0,067</t>
  </si>
  <si>
    <t>"P8</t>
  </si>
  <si>
    <t>15,68*0,06</t>
  </si>
  <si>
    <t>"P9</t>
  </si>
  <si>
    <t>32,51*0,036</t>
  </si>
  <si>
    <t>"P11</t>
  </si>
  <si>
    <t>29,12*0,066</t>
  </si>
  <si>
    <t xml:space="preserve"> 631315511</t>
  </si>
  <si>
    <t>Mazanina z betónu prostého tr.C 12/15 hr.nad 120 do 240 mm - podkladný betón</t>
  </si>
  <si>
    <t>(3,86*3,7+2,6*4,1)*0,15</t>
  </si>
  <si>
    <t>1,6*2,6*0,15</t>
  </si>
  <si>
    <t xml:space="preserve"> 631319155</t>
  </si>
  <si>
    <t>Príplatok za prehlad. povrchu betónovej mazaniny min. tr.C 8/10 oceľ. hlad. hr. 120-240 mm</t>
  </si>
  <si>
    <t xml:space="preserve"> 631319171</t>
  </si>
  <si>
    <t>Príplatok za strhnutie povrchu mazaniny latou pre hr. obidvoch vrstiev mazaniny nad 50 do 80 mm</t>
  </si>
  <si>
    <t>8,25*0,067</t>
  </si>
  <si>
    <t xml:space="preserve"> 631319175</t>
  </si>
  <si>
    <t>Príplatok za strhnutie povrchu mazaniny latou pre hr. obidvoch vrstiev mazaniny nad 120 do 240 mm</t>
  </si>
  <si>
    <t xml:space="preserve"> 631351103</t>
  </si>
  <si>
    <t>Podlahová stierka vystužená sieťovinou hr. 3 mm</t>
  </si>
  <si>
    <t>"P10</t>
  </si>
  <si>
    <t>11,49</t>
  </si>
  <si>
    <t xml:space="preserve"> 631362422</t>
  </si>
  <si>
    <t>Výstuž mazanín z betónov (z kameniva) a z ľahkých betónov, zo zváraných sietí KARI, priemer drôtu 6/6 mm, veľkosť oka 150x150 mm</t>
  </si>
  <si>
    <t>(187,24+33,11+8,25+29,12)*1,15</t>
  </si>
  <si>
    <t>(3,86*3,7+2,6*4,1)*1,15</t>
  </si>
  <si>
    <t xml:space="preserve"> 631571003</t>
  </si>
  <si>
    <t>Násyp zo štrkopiesku 0-32 (pre spevnenie podkladu)</t>
  </si>
  <si>
    <t>15,68*0,2</t>
  </si>
  <si>
    <t xml:space="preserve"> 631591115</t>
  </si>
  <si>
    <t>Násyp pod podlahy, mazaniny a dlažby, popr.  na plochých strechách, s utlačením a urovnaním povrchu, z keramzitu</t>
  </si>
  <si>
    <t>11,7*0,5</t>
  </si>
  <si>
    <t xml:space="preserve"> 632451034</t>
  </si>
  <si>
    <t>Vyrovnávací poter - bet.vyrovnávacia zálievka  hr 50 mm</t>
  </si>
  <si>
    <t>11,7</t>
  </si>
  <si>
    <t xml:space="preserve"> 632451121</t>
  </si>
  <si>
    <t>Poter pieskovocementový 400kg/m3 hladený dreveným hladidlom hr. do 20 mm</t>
  </si>
  <si>
    <t>"P4</t>
  </si>
  <si>
    <t>37,89</t>
  </si>
  <si>
    <t>"P5</t>
  </si>
  <si>
    <t>184,23</t>
  </si>
  <si>
    <t>"P6</t>
  </si>
  <si>
    <t>22,25</t>
  </si>
  <si>
    <t xml:space="preserve"> 632477005</t>
  </si>
  <si>
    <t>Nivelačná stierka podlahová (Nivelit R) hrúbky 3mm</t>
  </si>
  <si>
    <t>187,24</t>
  </si>
  <si>
    <t>8,25</t>
  </si>
  <si>
    <t xml:space="preserve"> 642945111</t>
  </si>
  <si>
    <t>Osadenie oceľ.zárubní protipož. dverí s obetónov. jednokrídlové do 2, 5 m2</t>
  </si>
  <si>
    <t>3+4</t>
  </si>
  <si>
    <t xml:space="preserve"> 648952421</t>
  </si>
  <si>
    <t>Osadenie parapetných dosiek drevených na akúkoľvek cementovú maltu, š. od 250 do 500 mm</t>
  </si>
  <si>
    <t>0,88*4+0,6*2+0,88*2+1,0*12+0,75*1+1,0*4</t>
  </si>
  <si>
    <t>1,2*1+1,48*7+1,8*10+1,8*1+2,4*1+1,5*2</t>
  </si>
  <si>
    <t>0,6*3+1,0*3+0,88*1</t>
  </si>
  <si>
    <t xml:space="preserve"> 615481111</t>
  </si>
  <si>
    <t>Pokrytie valcovaných nosníkov rabicovým pletivom</t>
  </si>
  <si>
    <t>(0,15+0,42+0,15)*64,6/2</t>
  </si>
  <si>
    <t>(0,1+0,42+0,1)*144,7/2</t>
  </si>
  <si>
    <t xml:space="preserve"> 642944121</t>
  </si>
  <si>
    <t>Osadenie oceľ.dverných zárubní lisov.alebo z uhol.s vybet.prahu, s plochou do 2,5 m2</t>
  </si>
  <si>
    <t>9+10+3+3+1+2+14+9+1</t>
  </si>
  <si>
    <t>750/A 3</t>
  </si>
  <si>
    <t xml:space="preserve"> 755110504</t>
  </si>
  <si>
    <t>Dodávka a montáž PVC rúrky pre  bleskozvod zvody</t>
  </si>
  <si>
    <t>M</t>
  </si>
  <si>
    <t>6*7,0*1,10</t>
  </si>
  <si>
    <t>S/S50</t>
  </si>
  <si>
    <t xml:space="preserve"> 5533198000</t>
  </si>
  <si>
    <t>Zárubňa oceľová CGU 60x197 cm L</t>
  </si>
  <si>
    <t>10+3</t>
  </si>
  <si>
    <t xml:space="preserve"> 5533198100</t>
  </si>
  <si>
    <t>Zárubňa oceľová CGU 60x197 cm P</t>
  </si>
  <si>
    <t>9+3</t>
  </si>
  <si>
    <t xml:space="preserve"> 5533198200</t>
  </si>
  <si>
    <t>Zárubňa oceľová CGU 70x197 cm L</t>
  </si>
  <si>
    <t xml:space="preserve"> 5533198400</t>
  </si>
  <si>
    <t>Zárubňa oceľová CGU 80x197 cm L</t>
  </si>
  <si>
    <t>1+10</t>
  </si>
  <si>
    <t xml:space="preserve"> 5533198500</t>
  </si>
  <si>
    <t>Zárubňa oceľová CGU 80x197 cm P</t>
  </si>
  <si>
    <t xml:space="preserve"> 5533198600</t>
  </si>
  <si>
    <t>Zárubňa oceľová CGU 90x197 cm L</t>
  </si>
  <si>
    <t xml:space="preserve"> 5533300300</t>
  </si>
  <si>
    <t>Oceľová zárubeň CgU pre požiarne jednokrídlové dvere 800x1970</t>
  </si>
  <si>
    <t>S/S90</t>
  </si>
  <si>
    <t xml:space="preserve"> 6119000820</t>
  </si>
  <si>
    <t xml:space="preserve">Vnútorné parapetné dosky Standard,z drevotriesky laminovanej, š.250mm biela,  mramor, </t>
  </si>
  <si>
    <t>65,67*1,10</t>
  </si>
  <si>
    <t xml:space="preserve"> 6119001030</t>
  </si>
  <si>
    <t xml:space="preserve">Plastové krytky k vnútorným parapetom drevotrieskovým, pár vo farbe biela, </t>
  </si>
  <si>
    <t>4+2+2+12+1+4+1+7+10+1+1+2+3+3+1</t>
  </si>
  <si>
    <t xml:space="preserve">  3/A 1</t>
  </si>
  <si>
    <t xml:space="preserve"> 941941041</t>
  </si>
  <si>
    <t>Montáž lešenia ľahkého pracovného radového s podlahami šírky nad 1, 00 do 1,20 m a výšky do 10 m</t>
  </si>
  <si>
    <t>(1,2+10,58+1,2+4,1+23,87+0,9+1,2)*7,15</t>
  </si>
  <si>
    <t>(14,83*7,15)</t>
  </si>
  <si>
    <t>(1,2+11,24+0,9+1,0+7,9+25,6+1,0+1,2)*7,15</t>
  </si>
  <si>
    <t>(2,4+0,9+3,86+1,2+3,7+2,4+7,76+2*1,2+3,86+3,83)*3,6</t>
  </si>
  <si>
    <t xml:space="preserve"> 941941291</t>
  </si>
  <si>
    <t>Príplatok za prvý a každý ďalší i začatý mesiac použitia lešenia k cene -1041</t>
  </si>
  <si>
    <t>887,944*2</t>
  </si>
  <si>
    <t xml:space="preserve"> 941955002</t>
  </si>
  <si>
    <t>Lešenie ľahké pracovné pomocné, s výškou lešeňovej podlahy nad 1,20 do 1,90 m</t>
  </si>
  <si>
    <t>187,24+33,11+16,45+13,32+31,15+37,89+184,23+22,25+11,7+15,68+32,51+11,49+29,12</t>
  </si>
  <si>
    <t xml:space="preserve"> 941955102</t>
  </si>
  <si>
    <t>Lešenie ľahké pracovné v schodisku, plochy do 6 m2, s výškou lešenovej podlahy nad 1,50 do 3,5 m</t>
  </si>
  <si>
    <t>13,32*2</t>
  </si>
  <si>
    <t xml:space="preserve">  3/B 1</t>
  </si>
  <si>
    <t xml:space="preserve"> 941941841</t>
  </si>
  <si>
    <t>Demontáž lešenia ľahkého pracovného radového a s podlahami, šírky nad 1,00 do 1,20 m výšky do 10 m</t>
  </si>
  <si>
    <t xml:space="preserve"> 2010/01PC</t>
  </si>
  <si>
    <t>Vyspravenie vonkajších a vnútorných zvetralých častí konštrukcií(odhad)</t>
  </si>
  <si>
    <t>hod</t>
  </si>
  <si>
    <t xml:space="preserve"> 311271320</t>
  </si>
  <si>
    <t>Murivo z debniacich tvárnic  50x10x25 s betónovou výplňou hr. 10 cm</t>
  </si>
  <si>
    <t>(25,6+8,3)*0,25</t>
  </si>
  <si>
    <t xml:space="preserve"> 952901111</t>
  </si>
  <si>
    <t xml:space="preserve">Vyčistenie budov pri výške podlaží do 4m - hrubé vyčistenie  zametanie </t>
  </si>
  <si>
    <t>333,95+333,070</t>
  </si>
  <si>
    <t xml:space="preserve"> 953945107</t>
  </si>
  <si>
    <t>Profil soklový hliníkový SL 22</t>
  </si>
  <si>
    <t>(6,39+1,25+4,9+4,0+23,87+0,785+5,0+4,87+22,97+8,15+1,45+14,28)</t>
  </si>
  <si>
    <t xml:space="preserve"> 953945112</t>
  </si>
  <si>
    <t xml:space="preserve">Profil okenný, dverový dilatačný </t>
  </si>
  <si>
    <t>132,86/0,4</t>
  </si>
  <si>
    <t xml:space="preserve"> 953945114</t>
  </si>
  <si>
    <t>Profil rohový z pancierovej výstuže</t>
  </si>
  <si>
    <t>18*7,25+3,60*4</t>
  </si>
  <si>
    <t xml:space="preserve"> 953996121</t>
  </si>
  <si>
    <t>Príslušenstvo k zateplovaciemu systému , okenný profil s páskou APU s integrovanou tkaninou - APU 6 / 2,5 m + tkanina</t>
  </si>
  <si>
    <t xml:space="preserve"> 13/B 1</t>
  </si>
  <si>
    <t xml:space="preserve"> 962031132</t>
  </si>
  <si>
    <t>Búranie priečok z tehál pálených, plných alebo dutých hr. do 150 mm,  -0,19600t</t>
  </si>
  <si>
    <t>(5,72+1,70+1,47+3,57+3,25+0,30+1,40+2,64+1,20+1,09+1,27+2,15)*3,075</t>
  </si>
  <si>
    <t>-(0,60*1,97)*2-0,80*1,97*4</t>
  </si>
  <si>
    <t>(1,88+2,12+1,33+1,10+2,12+2,11+2,14+2,62*4+1,25+2,38+0,15+1,99)*3,075</t>
  </si>
  <si>
    <t>-(0,80*1,97)*6</t>
  </si>
  <si>
    <t>(1,48+4,35)*3,075</t>
  </si>
  <si>
    <t>(3,60+1,33+3,58+0,15+3,54+2,35+2,69+2,09+0,80+2,48)*3,075</t>
  </si>
  <si>
    <t>-(0,60*1,97)*3-(0,80*1,97)*3</t>
  </si>
  <si>
    <t>(2,62*3+1,25*3+0,85+4,975+0,85+1,75+1,26+3,015)*3,075</t>
  </si>
  <si>
    <t>-0,60*1,97*2-0,80*1,97*5</t>
  </si>
  <si>
    <t>(2,12+2,10+2,12*2)*3,075</t>
  </si>
  <si>
    <t xml:space="preserve"> 962032231</t>
  </si>
  <si>
    <t>Búranie muriva nadzákladového z tehál pálených, vápenopieskových,cementových na maltu,  -1,90500t</t>
  </si>
  <si>
    <t>(4,582+2,15)*3,075*0,42+(4,91*3,075*0,30)</t>
  </si>
  <si>
    <t>(1,33*3,075*0,30)</t>
  </si>
  <si>
    <t>(0,70*3,075*0,31)*2+(4,93*3,075*0,20)</t>
  </si>
  <si>
    <t>(2,65+1,26)*3,075*0,20-(0,60*1,97*0,20)*2</t>
  </si>
  <si>
    <t xml:space="preserve"> 963051110</t>
  </si>
  <si>
    <t>Búranie železobetónových stropov doskových hr.do 80 mm,  -2,40000t</t>
  </si>
  <si>
    <t>1,40*1,45*0,15</t>
  </si>
  <si>
    <t xml:space="preserve"> 963053935</t>
  </si>
  <si>
    <t>Búranie železobetónových schodiskových ramien monolitických,  -0,39200t</t>
  </si>
  <si>
    <t>"vonk.schod.</t>
  </si>
  <si>
    <t>1,48*2,15+2,85*1,48+0,90*1,48+2,40*1,48</t>
  </si>
  <si>
    <t xml:space="preserve"> 965042120</t>
  </si>
  <si>
    <t>Búranie podkladov pod dlažby, liatych dlažieb a mazanín,betón,liaty asfalt hr.do 100 mm,  -2,20000t</t>
  </si>
  <si>
    <t>"z pol. odstr. PVC</t>
  </si>
  <si>
    <t>318,931*0,05</t>
  </si>
  <si>
    <t>"z pol. odstr.dlažby</t>
  </si>
  <si>
    <t>145,83*0,05+79,047*0,05</t>
  </si>
  <si>
    <t>"vonk. vstup</t>
  </si>
  <si>
    <t>(1,45*1,50*0,60)</t>
  </si>
  <si>
    <t>"cem.poter</t>
  </si>
  <si>
    <t>(4,91*6,97+2,56*4,582+3,57*1,75)*0,03</t>
  </si>
  <si>
    <t xml:space="preserve"> 965081712</t>
  </si>
  <si>
    <t>Búranie dlažieb, bez podklad. lôžka z xylolit., alebo keramických dlaždíc hr. do 10 mm,  -0,02000t</t>
  </si>
  <si>
    <t>2,15*2,4+2,15*1,27+4,91*3,72+3,3*2,62+3,175*2,62+6,55*2,62+2,38*1,21+1,99*1,21</t>
  </si>
  <si>
    <t>1,22*5,34*2+2,69*2,29+1,33*1,1+1,58*1,95+3,325*2,62+6,6*2,62+5,395*2,62+4,73*1,26+4,73*2,205</t>
  </si>
  <si>
    <t xml:space="preserve"> 965081812</t>
  </si>
  <si>
    <t>Búranie dlažieb, z kamen., cement., terazzových, čadičových alebo keram. dĺžky , hr.nad 10 mm,  -0,06500t</t>
  </si>
  <si>
    <t>2,1*2,0+3,57*1,588+5,46*2,62+3,0*6,89+4,4*2,34+2,45*4,375+4,95*1,35+2,65*2,455</t>
  </si>
  <si>
    <t xml:space="preserve"> 968061116</t>
  </si>
  <si>
    <t>Vyvesenie alebo zavesenie kov. okenného krídla do 1, 5 m2</t>
  </si>
  <si>
    <t>11+2+4+2</t>
  </si>
  <si>
    <t>10+2+1+3*2+2+5+2</t>
  </si>
  <si>
    <t xml:space="preserve"> 968061117</t>
  </si>
  <si>
    <t>Vyvesenie alebo zavesenie kov. okenného krídla nad 1, 5 m2</t>
  </si>
  <si>
    <t>9*2+5+2</t>
  </si>
  <si>
    <t>10*2+2+4</t>
  </si>
  <si>
    <t xml:space="preserve"> 968061125</t>
  </si>
  <si>
    <t>Vyvesenie alebo zavesenie dreveného dverného krídla do 2 m2</t>
  </si>
  <si>
    <t>15+10+6+4+2+6+5</t>
  </si>
  <si>
    <t xml:space="preserve"> 968061127</t>
  </si>
  <si>
    <t>Vyvesenie alebo zavesenie kov. dverného krídla do 2 m2</t>
  </si>
  <si>
    <t>7+2</t>
  </si>
  <si>
    <t xml:space="preserve"> 968062364</t>
  </si>
  <si>
    <t>Vybúranie kovových rámov okien dvojitých alebo zdvojených, plochy do 1 m2,  -0,08200t</t>
  </si>
  <si>
    <t>0,88*0,90*2+0,88*0,90*4+0,89*0,90*2</t>
  </si>
  <si>
    <t>0,88*0,90*3+0,90*0,90+0,75*1,10*6+0,86*1,10*2</t>
  </si>
  <si>
    <t xml:space="preserve"> 968062365</t>
  </si>
  <si>
    <t>Vybúranie kovových rámov okien dvojitých alebo zdvojených, plochy do 2 m2,  -0,06300t</t>
  </si>
  <si>
    <t>1,18*1,10*10+2,40*0,90</t>
  </si>
  <si>
    <t>1,18*1,10*10+2,40*0,90+0,86*1,10*2</t>
  </si>
  <si>
    <t xml:space="preserve"> 968062366</t>
  </si>
  <si>
    <t>Vybúranie kovových rámov okien dvojitých alebo zdvojených, plochy do 4 m2,  -0,05400t</t>
  </si>
  <si>
    <t>4,91*0,90+1,48*1,65*9</t>
  </si>
  <si>
    <t>3,50*0,90+1,48*1,65*10+2,65*1,275</t>
  </si>
  <si>
    <t xml:space="preserve"> 968063455</t>
  </si>
  <si>
    <t>Vybúranie kovových dverových zárubní,  -0,08200t</t>
  </si>
  <si>
    <t>(0,80*1,97)*40+(0,60*1,97)*8</t>
  </si>
  <si>
    <t>(0,85*2,10)*2+(0,95*2,20)*3</t>
  </si>
  <si>
    <t xml:space="preserve"> 968063745</t>
  </si>
  <si>
    <t>Vybúranie kovových stien plných, zasklených alebo výkladných,  -0,02400t</t>
  </si>
  <si>
    <t>1,45*2,20+1,51*2,20+3,41*2,60*2+1,36*2,60</t>
  </si>
  <si>
    <t xml:space="preserve"> 971033541</t>
  </si>
  <si>
    <t>Vybúranie otvorov v murive tehl. plochy do 1 m2 hr.do 300 mm,  -1,87500t</t>
  </si>
  <si>
    <t>(0,60*2,20*0,28)</t>
  </si>
  <si>
    <t xml:space="preserve"> 971033561</t>
  </si>
  <si>
    <t>Vybúranie otvorov v murive tehl. plochy do 1 m2 hr.do 600 mm,  -1,87500t</t>
  </si>
  <si>
    <t>(0,52*1,65*0,42)*2+(0,60*0,90*0,42)</t>
  </si>
  <si>
    <t>(0,370*1,10*0,42)+(0,60*2,20*0,42)+(0,90*0,90*0,42)</t>
  </si>
  <si>
    <t>(0,80*2,20*0,42)</t>
  </si>
  <si>
    <t>(0,52*1,65*0,42)*2+(0,90*0,90*0,42)</t>
  </si>
  <si>
    <t>(1,0*2,20*0,42)+(0,75*2,20*0,42)+(0,475*2,20*0,42)</t>
  </si>
  <si>
    <t xml:space="preserve"> 971033651</t>
  </si>
  <si>
    <t>Vybúranie otvorov v murive tehl. plochy do 4 m2 hr.do 600 mm,  -1,87500t</t>
  </si>
  <si>
    <t>(1,48*1,65*0,42)*2+(0,95*1,10*0,42)*2+(1,80*1,50*0,42)+(0,90*2,20*0,42)</t>
  </si>
  <si>
    <t>(0,89*2+0,15)*0,90*0,42</t>
  </si>
  <si>
    <t>(0,70*3,075*0,35)*2</t>
  </si>
  <si>
    <t xml:space="preserve"> 973031513</t>
  </si>
  <si>
    <t>Vysekanie kapsy pre kotvenie v murive z tehál hĺbky do 150 mm,  -0,00300t</t>
  </si>
  <si>
    <t>"pre I 140 pod strop</t>
  </si>
  <si>
    <t xml:space="preserve"> 973031813</t>
  </si>
  <si>
    <t>Vysekanie káps pre zaviazanie v murive z tehál hr. do 150 mm,  -0,01000t</t>
  </si>
  <si>
    <t>2,675*26</t>
  </si>
  <si>
    <t>2,675*24+2,575*12</t>
  </si>
  <si>
    <t xml:space="preserve"> 973031824</t>
  </si>
  <si>
    <t>Vysekanie káps pre zaviazanie v murive z tehál hr. do 300 mm,  -0,01100t</t>
  </si>
  <si>
    <t>3,0*5</t>
  </si>
  <si>
    <t>2,675*2</t>
  </si>
  <si>
    <t xml:space="preserve"> 974031185</t>
  </si>
  <si>
    <t>Vysekávanie rýh v akomkoľvek murive tehlovom na akúkoľvek maltu do hĺbky 300 mm a š. do 200 mm,  -0,07100t - pre ŽB dosku</t>
  </si>
  <si>
    <t>1,3</t>
  </si>
  <si>
    <t>Vysekávanie rýh v akomkoľvek murive tehlovom na akúkoľvek maltu do hĺbky 300 mm a š. do 200 mm,  -0,07100t</t>
  </si>
  <si>
    <t>1,65</t>
  </si>
  <si>
    <t xml:space="preserve"> 974031664</t>
  </si>
  <si>
    <t>Vysekávanie rýh v tehl. murive pre vťahov. nosníkov hĺbke do 150 mm,  -0,04200t</t>
  </si>
  <si>
    <t>(2*1,5+2*1,1+8*2,0+4*2,3+2*1,75+2*1,4+2*1,32+2*1,25+2*1,4+4*2,3+2*1,1)</t>
  </si>
  <si>
    <t>(2*10+4*2,3+16*2,5+2*1,1+2*1,68+4*1,45+2*1,4+2*1,25+2*1,4)</t>
  </si>
  <si>
    <t xml:space="preserve"> 974031666</t>
  </si>
  <si>
    <t>Vysekávanie rýh v tehl. murive pre vťahov. nosníkov hĺbke do 250 mm,  -0,06500t</t>
  </si>
  <si>
    <t>2,30*4+1,25*2+1,40*2+8,20+2,30*4+3,20*2+1,90*4+2,10*2</t>
  </si>
  <si>
    <t>2,30*4+1,25*2+1,40*2</t>
  </si>
  <si>
    <t xml:space="preserve"> 978057321</t>
  </si>
  <si>
    <t>Odsekanie a odobratie obkladov stupníc,  -0,02000t</t>
  </si>
  <si>
    <t>"vonk.</t>
  </si>
  <si>
    <t>1,48*19</t>
  </si>
  <si>
    <t xml:space="preserve"> 978057331</t>
  </si>
  <si>
    <t>Odsekanie a odobratie podstupníc,  -0,01000t</t>
  </si>
  <si>
    <t xml:space="preserve"> 978059531</t>
  </si>
  <si>
    <t>Odsekanie a odobratie stien z obkladačiek vnútorných nad 2 m2,  -0,06800t</t>
  </si>
  <si>
    <t>(4,91+3,72)*2*1,5-0,80*1,5</t>
  </si>
  <si>
    <t>(3,57+1,75)*2*1,5-0,80*1,50*2</t>
  </si>
  <si>
    <t>(3,30+2,62)*2*1,5-0,80*1,50-0,60*1,50</t>
  </si>
  <si>
    <t>(2,62*2+1,25*4+1,55*2+5,85*2)*2*1,50-0,80*1,50-1,18*0,90*3</t>
  </si>
  <si>
    <t>(1,99+1,20)*2*1,5-0,60*1,50+(2,15*2+1,27*4)*1,5-0,60*1,50</t>
  </si>
  <si>
    <t>(2,69+2,29)*2*1,5-0,60*1,50</t>
  </si>
  <si>
    <t>(1,33+1,10)*2*1,5-0,60*1,50</t>
  </si>
  <si>
    <t>(3,54+3,58)*2*1,5-0,60*1,50-0,80*1,50</t>
  </si>
  <si>
    <t>(1,65+1,58)*2*1,5+(0,80*2,0*2)-0,60*1,50</t>
  </si>
  <si>
    <t>(6,60*2+2,62*2+1,45*2+1,25*4)*1,5-0,80*1,50*2</t>
  </si>
  <si>
    <t>(1,33+1,26)*2*1,5-0,60*1,50+(2,85*2+1,26*2+0,80*2)*2*1,50-0,60*1,50</t>
  </si>
  <si>
    <t>(1,20+0,65)*1,50</t>
  </si>
  <si>
    <t xml:space="preserve"> 979011111</t>
  </si>
  <si>
    <t>Zvislá doprava sutiny a vybúraných hmôt za prvé podlažie nad alebo pod základným podlažím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</si>
  <si>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</si>
  <si>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</si>
  <si>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</si>
  <si>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</si>
  <si>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>198,539*50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</si>
  <si>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</si>
  <si>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</si>
  <si>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</si>
  <si>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</si>
  <si>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>198,539*4</t>
  </si>
  <si>
    <t xml:space="preserve"> 979089012</t>
  </si>
  <si>
    <t>Poplatok za skladovanie - betón, tehly, dlaždice (17 01 ), ostatné</t>
  </si>
  <si>
    <t xml:space="preserve"> 917862111</t>
  </si>
  <si>
    <t>Osadenie betónovej šalovacej tvárnice hr. 100 mm do lôžka</t>
  </si>
  <si>
    <t>25,60</t>
  </si>
  <si>
    <t>775/B 2</t>
  </si>
  <si>
    <t xml:space="preserve"> 776511820</t>
  </si>
  <si>
    <t>Odstránenie povlakových podláh z nášľapnej plochy lepených s podložkou,  -0,00100t</t>
  </si>
  <si>
    <t>1,34*1,64+2,64*1,8+18,0*4,975+1,7*4,475</t>
  </si>
  <si>
    <t>1,75*4,35+3,6*2,65+18,0*4,975+2,2*2,62+4,93*3,45+2,35*2,48</t>
  </si>
  <si>
    <t>1,74*2,48+1,58*2,57+3,23*4,61+4,95*5,08+3,58*3,54+1,0*3,58+2,17*3,6+1,2*5,87</t>
  </si>
  <si>
    <t>P/PE</t>
  </si>
  <si>
    <t xml:space="preserve"> 6224811191</t>
  </si>
  <si>
    <t>Potiahnutie vonkajších podláh sklotextilnou mriežkou</t>
  </si>
  <si>
    <t>"nezateplené časti</t>
  </si>
  <si>
    <t>46,176+51,191</t>
  </si>
  <si>
    <t xml:space="preserve"> 999281111</t>
  </si>
  <si>
    <t>Presun hmôt pre opravy a údržbu objektov vrátane vonkajších plášťov výšky do 25 m</t>
  </si>
  <si>
    <t>711/A 1</t>
  </si>
  <si>
    <t xml:space="preserve"> 711111001</t>
  </si>
  <si>
    <t>Izolácia proti zemnej vlhkosti vodorovná penetračným náterom za studena</t>
  </si>
  <si>
    <t>29,12</t>
  </si>
  <si>
    <t>3,86*3,7+2,6*4,1</t>
  </si>
  <si>
    <t xml:space="preserve"> 711123131</t>
  </si>
  <si>
    <t>Zhotovenie izolácie poti zemnej vlhkosti a povrchovej vode AQUAFIN 2K na ploche vodorovnej</t>
  </si>
  <si>
    <t xml:space="preserve"> 711131101</t>
  </si>
  <si>
    <t>Izolácia proti zemnej vlhkosti vodorovná AIP na sucho</t>
  </si>
  <si>
    <t>"P1, P2, , P7,P8 , P11</t>
  </si>
  <si>
    <t>187,24+33,11+11,7+15,68+29,12</t>
  </si>
  <si>
    <t xml:space="preserve"> 711141559</t>
  </si>
  <si>
    <t>Izolácia proti zemnej vlhkosti a tlakovej vode vodorovná NAIP pritavením</t>
  </si>
  <si>
    <t>"pavlač</t>
  </si>
  <si>
    <t>2,2*15,0</t>
  </si>
  <si>
    <t xml:space="preserve"> 998711202</t>
  </si>
  <si>
    <t>Presun hmôt pre izoláciu proti vode v objektoch výšky nad 6 do 12 m</t>
  </si>
  <si>
    <t xml:space="preserve"> %</t>
  </si>
  <si>
    <t>S/S10</t>
  </si>
  <si>
    <t xml:space="preserve"> 1116315000</t>
  </si>
  <si>
    <t>Lak asfaltový ALP-PENETRAL v sudoch</t>
  </si>
  <si>
    <t>54,062*0,0003</t>
  </si>
  <si>
    <t>S/S20</t>
  </si>
  <si>
    <t xml:space="preserve"> 2353200100</t>
  </si>
  <si>
    <t>Stierkové izolácie Aquafin 1K sivá tesniaca kaša, balenie 25kg, spotreba pri zemnej vlhkosti pri hr.1,75mm:3kg/m2</t>
  </si>
  <si>
    <t>kg</t>
  </si>
  <si>
    <t>11,49*3</t>
  </si>
  <si>
    <t xml:space="preserve"> 6281117000</t>
  </si>
  <si>
    <t>Pásy asfaltové bez krycej vrstvy-vložka strojná lepenka A 330/SH</t>
  </si>
  <si>
    <t>"podlahy</t>
  </si>
  <si>
    <t>276,85*1,15</t>
  </si>
  <si>
    <t xml:space="preserve"> 6283221000</t>
  </si>
  <si>
    <t>Pásy ťažké asfaltové Hydrobit v 60 s 35</t>
  </si>
  <si>
    <t>87,062*1,15</t>
  </si>
  <si>
    <t>Vyrovnávací poter striech v spáde  hr. 20-80 mm</t>
  </si>
  <si>
    <t>"jestvujúca strecha</t>
  </si>
  <si>
    <t>3*3,4</t>
  </si>
  <si>
    <t>711/A 2</t>
  </si>
  <si>
    <t xml:space="preserve"> 712331101</t>
  </si>
  <si>
    <t>Zhotovenie povlak. krytiny striech plochých do 10 st., pásmi na sucho AIP, NAIP alebo tkaniny</t>
  </si>
  <si>
    <t>15,0*2,2</t>
  </si>
  <si>
    <t xml:space="preserve"> 712341559</t>
  </si>
  <si>
    <t>Zhotovenie povlak. krytiny striech plochých do 10st. pásmi pritav. NAIP na celej ploche</t>
  </si>
  <si>
    <t>3,7*6,9</t>
  </si>
  <si>
    <t>4,1*3,4</t>
  </si>
  <si>
    <t>"jestv.strecha pri prístavbe</t>
  </si>
  <si>
    <t>3,0*3,4</t>
  </si>
  <si>
    <t xml:space="preserve"> 712370070</t>
  </si>
  <si>
    <t>Zhotovenie povlakovej krytiny striech plochých do 10° Pásmi NAIP kotvená k podkladu - podkladný pás</t>
  </si>
  <si>
    <t xml:space="preserve"> 998712202</t>
  </si>
  <si>
    <t>Presun hmôt pre izoláciu povlakovej krytiny v objektoch výšky nad 6 do 12 m</t>
  </si>
  <si>
    <t xml:space="preserve">P/P 1  </t>
  </si>
  <si>
    <t xml:space="preserve"> 628810100120</t>
  </si>
  <si>
    <t>Klasický oxidovaný asfaltový pás DEKGLASS G200 S40 typu S (rolka/10M2)</t>
  </si>
  <si>
    <t>4,1*3,4*1,15</t>
  </si>
  <si>
    <t xml:space="preserve"> 628810300050</t>
  </si>
  <si>
    <t xml:space="preserve">Asfaltovaný pás modifikovaný SBS vrchný s posypom ELASTEK 50 SPECIAL </t>
  </si>
  <si>
    <t>"jestvujúca strecha + prístavba</t>
  </si>
  <si>
    <t>45,39*1,15</t>
  </si>
  <si>
    <t xml:space="preserve"> 6281113000</t>
  </si>
  <si>
    <t>Pás asfaltový bez krycej vrstvy, vložka strojná lepenka A 400/H</t>
  </si>
  <si>
    <t>33,0*1,15</t>
  </si>
  <si>
    <t>713/A 1</t>
  </si>
  <si>
    <t xml:space="preserve"> 713111111</t>
  </si>
  <si>
    <t>Montáž tepelnej izolácie pásmi stropov, vrchom - klad. voľne</t>
  </si>
  <si>
    <t>"hr.100 mm 3x</t>
  </si>
  <si>
    <t>378,70*3</t>
  </si>
  <si>
    <t xml:space="preserve"> 713120010</t>
  </si>
  <si>
    <t>Zakrytie tepelnej podlahovej izolácie fóliou</t>
  </si>
  <si>
    <t>"P7+P8</t>
  </si>
  <si>
    <t>11,7+15,68</t>
  </si>
  <si>
    <t xml:space="preserve"> 713121111</t>
  </si>
  <si>
    <t>Montáž tepelnej izolácie  pásmi podláh, jednovrstvová</t>
  </si>
  <si>
    <t>"P1 hr. 220</t>
  </si>
  <si>
    <t>33,11</t>
  </si>
  <si>
    <t>11,70</t>
  </si>
  <si>
    <t>"P8+P10 hr. 50 mm</t>
  </si>
  <si>
    <t>15,68+11,49</t>
  </si>
  <si>
    <t>"P11 nobasil hr. 40 mm</t>
  </si>
  <si>
    <t xml:space="preserve"> 7131351R1</t>
  </si>
  <si>
    <t>Montáž tepelnej izolácie rohožami stien,lepením na plný podklad</t>
  </si>
  <si>
    <t>"1.np</t>
  </si>
  <si>
    <t>(4,975+2,62+1,0+2,09+1,5+2,2)*2,975</t>
  </si>
  <si>
    <t>(1,25+0,3+1,10)*2,95</t>
  </si>
  <si>
    <t>(2,62*2+4,975*2)*2,95</t>
  </si>
  <si>
    <t>(1,65+4,94)*2,95</t>
  </si>
  <si>
    <t>"hr. 50</t>
  </si>
  <si>
    <t>0,75*2,7</t>
  </si>
  <si>
    <t>Montáž tepelnej izolácie rohožami stien,lepením na plný podklad - XPS 60+80</t>
  </si>
  <si>
    <t>"pri pavlači XPS 80</t>
  </si>
  <si>
    <t>(25,6+8,15+1,5)*0,55</t>
  </si>
  <si>
    <t>"XPS 60</t>
  </si>
  <si>
    <t>(10,82+14,6+10,82+4,0+23,87)*0,40</t>
  </si>
  <si>
    <t xml:space="preserve"> 713161530</t>
  </si>
  <si>
    <t>Montáž tepelnej izolácie medzi trámy hr. nad 10 cm</t>
  </si>
  <si>
    <t xml:space="preserve"> 713191120</t>
  </si>
  <si>
    <t>Izolácia tepelná podláh, stropov, striech vrchom, položením PE fólia     dodávka a montáž</t>
  </si>
  <si>
    <t>378,7*1,15</t>
  </si>
  <si>
    <t>713/A 5</t>
  </si>
  <si>
    <t xml:space="preserve"> 998713202</t>
  </si>
  <si>
    <t>Presun hmôt pre izolácie tepelné v objektoch výšky nad 6 m do 12 m</t>
  </si>
  <si>
    <t xml:space="preserve"> 631015120150</t>
  </si>
  <si>
    <t>Dodávka zvukovej izolácie hr. 30 mm - medzi priečkami</t>
  </si>
  <si>
    <t>114,864*1,02</t>
  </si>
  <si>
    <t xml:space="preserve"> 2832901000</t>
  </si>
  <si>
    <t>Folia PVC hrúbka 0,2 mm</t>
  </si>
  <si>
    <t>"P7,8</t>
  </si>
  <si>
    <t>(11,7+10,98)*1,15</t>
  </si>
  <si>
    <t xml:space="preserve"> 2837642203</t>
  </si>
  <si>
    <t>Polystyrén  Expandovaný podlahový EPS 150 ( PSE-S25)</t>
  </si>
  <si>
    <t>(11,7*0,22+15,68*0,05)*1,02</t>
  </si>
  <si>
    <t xml:space="preserve"> 2837650030</t>
  </si>
  <si>
    <t>ISOVER Extrud polystyrén  Styrodur 2800 C hrúbka 50mm</t>
  </si>
  <si>
    <t>11,49*1,02</t>
  </si>
  <si>
    <t xml:space="preserve"> 2837650040</t>
  </si>
  <si>
    <t>ISOVER Extrud polystyrén  Styrodur 2800 C hrúbka 60mm</t>
  </si>
  <si>
    <t>"okolo obj.</t>
  </si>
  <si>
    <t>25,644*1,02</t>
  </si>
  <si>
    <t xml:space="preserve"> 2837650050</t>
  </si>
  <si>
    <t>ISOVER Extrud polystyrén  Styrodur 2800 C hrúbka 80mm</t>
  </si>
  <si>
    <t>"okolo objektu</t>
  </si>
  <si>
    <t>19,3875*1,02</t>
  </si>
  <si>
    <t xml:space="preserve"> 2837650060</t>
  </si>
  <si>
    <t>ISOVER Extrud polystyrén  Styrodur 2800 C hrúbka 100mm</t>
  </si>
  <si>
    <t>(187,24+33,11)*1,02</t>
  </si>
  <si>
    <t xml:space="preserve"> 2837650070</t>
  </si>
  <si>
    <t>ISOVER Extrud polystyrén  Styrodur 2800 C hrúbka 120mm</t>
  </si>
  <si>
    <t xml:space="preserve"> 6314150020</t>
  </si>
  <si>
    <t>Nobasil MPN hrúbky  50 mm,  doska z minerálnej vlny</t>
  </si>
  <si>
    <t>"priteplenie priečky hr. 50 mm</t>
  </si>
  <si>
    <t>0,75*2,7*1,02</t>
  </si>
  <si>
    <t xml:space="preserve"> 6314150160</t>
  </si>
  <si>
    <t>Nobasil MPE hrúbky  100 mm,  doska z minerálnej vlny - strecha  podkrovie</t>
  </si>
  <si>
    <t>378,7*3*1,05</t>
  </si>
  <si>
    <t xml:space="preserve"> 6314150220</t>
  </si>
  <si>
    <t>Nobasil MPE hrúbky  220 mm,  doska z minerálnej vlny</t>
  </si>
  <si>
    <t>4,1*3,4*1,05</t>
  </si>
  <si>
    <t xml:space="preserve"> 6314150530</t>
  </si>
  <si>
    <t>Nobasil PTN hrúbky  40 mm (35 mm po stlačení),  doska z minerálnej vlny</t>
  </si>
  <si>
    <t>29,12*1,02</t>
  </si>
  <si>
    <t>721/A 1</t>
  </si>
  <si>
    <t xml:space="preserve"> 721-09-01</t>
  </si>
  <si>
    <t>Zdravotechnika - samostatná príloha</t>
  </si>
  <si>
    <t xml:space="preserve">kpl  </t>
  </si>
  <si>
    <t>731/A 3</t>
  </si>
  <si>
    <t xml:space="preserve"> 733-09/01</t>
  </si>
  <si>
    <t>Vykurovanie - samostatná príloha</t>
  </si>
  <si>
    <t xml:space="preserve">kpl </t>
  </si>
  <si>
    <t>761/A 1</t>
  </si>
  <si>
    <t xml:space="preserve"> 761124100</t>
  </si>
  <si>
    <t xml:space="preserve">Sklobetónové steny, priečky a okná hr. do 100 mm z tvaroviek bezfarebných </t>
  </si>
  <si>
    <t>1,80*0,40</t>
  </si>
  <si>
    <t>1,40*2,40+1,40*1,80</t>
  </si>
  <si>
    <t>1,0*0,40</t>
  </si>
  <si>
    <t xml:space="preserve"> 998761202</t>
  </si>
  <si>
    <t>Presun hmôt na sklobetónové konštrukcie v objektoch výšky nad 6 do 12 m</t>
  </si>
  <si>
    <t>762/A 1</t>
  </si>
  <si>
    <t xml:space="preserve"> 762332110</t>
  </si>
  <si>
    <t>Montáž viazaných konštrukcií krovov striech z reziva priemernej plochy do 120 cm2</t>
  </si>
  <si>
    <t>"60/60</t>
  </si>
  <si>
    <t>3,56*5</t>
  </si>
  <si>
    <t>"60/80-pavlač</t>
  </si>
  <si>
    <t>2,2*11</t>
  </si>
  <si>
    <t xml:space="preserve">"podkladné dosky pod CETRIS </t>
  </si>
  <si>
    <t>1,4*21</t>
  </si>
  <si>
    <t xml:space="preserve"> 762332120</t>
  </si>
  <si>
    <t>Montáž viazaných konštrukcií krovov striech z reziva priemernej plochy 120-224 cm2</t>
  </si>
  <si>
    <t>"80/220</t>
  </si>
  <si>
    <t>3,66*5</t>
  </si>
  <si>
    <t xml:space="preserve"> 762341210</t>
  </si>
  <si>
    <t>Montáž debnenia a latovania striech rovných z dosiek hrubých na zraz hr. do 32 m</t>
  </si>
  <si>
    <t xml:space="preserve"> 762395000</t>
  </si>
  <si>
    <t>Spojovacie a ochranné prostriedky svorky, dosky, klince, pásová oceľ, vruty, impregnácia</t>
  </si>
  <si>
    <t>0,08*0,22*3,66*5</t>
  </si>
  <si>
    <t>0,06*0,13*3,56*5</t>
  </si>
  <si>
    <t>0,06*0,08*11*2,2</t>
  </si>
  <si>
    <t>"záklop</t>
  </si>
  <si>
    <t>2,2*15,0*0,025</t>
  </si>
  <si>
    <t>1,4*21*0,025</t>
  </si>
  <si>
    <t xml:space="preserve"> 762810017</t>
  </si>
  <si>
    <t>Záklop stropov z dosiek OSB skrutkovaných na trámy na zraz hr. dosky 25 mm</t>
  </si>
  <si>
    <t xml:space="preserve"> 762810111</t>
  </si>
  <si>
    <t>Podhľad  z dosiek CETRIS jednovrstvových skrutkovaných na trámy na zraz hr. dosky 10 mm vr. povrch.úpravy - pavlač</t>
  </si>
  <si>
    <t>2,2*15,0*1,02</t>
  </si>
  <si>
    <t>12,5*1,4*1,02</t>
  </si>
  <si>
    <t xml:space="preserve"> 998762202</t>
  </si>
  <si>
    <t>Presun hmôt pre konštrukcie tesárske v objektoch výšky do 12 m</t>
  </si>
  <si>
    <t>S/S80</t>
  </si>
  <si>
    <t xml:space="preserve"> 6051013201</t>
  </si>
  <si>
    <t>Dodávka reziva  pre prístavbu</t>
  </si>
  <si>
    <t>2,137*1,10</t>
  </si>
  <si>
    <t>763/A 1</t>
  </si>
  <si>
    <t xml:space="preserve"> 998763201</t>
  </si>
  <si>
    <t>Presun hmôt pre drevostavby v objektoch výšky do 12 m</t>
  </si>
  <si>
    <t>763/A 2</t>
  </si>
  <si>
    <t xml:space="preserve"> 763113125</t>
  </si>
  <si>
    <t>SDK priečka s izoláciou dvojitá kca ocel profil dosky 2x SDK dosky tl 12,5 mm</t>
  </si>
  <si>
    <t>"1+2 no</t>
  </si>
  <si>
    <t>(4,975*3,0*2)</t>
  </si>
  <si>
    <t xml:space="preserve"> 763133110</t>
  </si>
  <si>
    <t>SDK podhľad  zavesoná nosná kca ocel profil dosky GKB hr. 12,5 mm</t>
  </si>
  <si>
    <t>"2 np- byty</t>
  </si>
  <si>
    <t>68,62+34,20+58,81</t>
  </si>
  <si>
    <t>"stratné</t>
  </si>
  <si>
    <t>161,63*0,05</t>
  </si>
  <si>
    <t>"prístav</t>
  </si>
  <si>
    <t>3,2*3,4</t>
  </si>
  <si>
    <t>764/A 1</t>
  </si>
  <si>
    <t xml:space="preserve"> 764317200</t>
  </si>
  <si>
    <t>Oplechovanie rímsy nad vstupom  z pozinkovaného PZ plechu hladké - ozn. e</t>
  </si>
  <si>
    <t>2,2*15</t>
  </si>
  <si>
    <t xml:space="preserve"> 764331260</t>
  </si>
  <si>
    <t>Lemovanie z pozinkov.PZ plechu, atiky na strechách rš 660 mm  oizn g</t>
  </si>
  <si>
    <t xml:space="preserve"> 764351203</t>
  </si>
  <si>
    <t>Žľaby z pozinkovaného PZ plechu, pododkvapové štvorhranné rš 360 mm  vr hákov - ozn. c</t>
  </si>
  <si>
    <t xml:space="preserve"> 764352203</t>
  </si>
  <si>
    <t>Žľaby z pozinkovaného PZ plechu pododkvapové polkruhové rš 330 mm - ozn. a</t>
  </si>
  <si>
    <t xml:space="preserve"> 764359261</t>
  </si>
  <si>
    <t>Objímka dažďového zvodu DN 100 mm dvojdielna</t>
  </si>
  <si>
    <t xml:space="preserve"> 764359342</t>
  </si>
  <si>
    <t>Montáž žľabov z Pz plechu, pododkvapových - háky polkruhové pre žľab rš 330 mm</t>
  </si>
  <si>
    <t xml:space="preserve"> 764359371</t>
  </si>
  <si>
    <t>Montáž žľabov z Pz plechu, pododkvapových - hrdlo DN 100</t>
  </si>
  <si>
    <t xml:space="preserve"> 764391210</t>
  </si>
  <si>
    <t xml:space="preserve">Vyčistenie a náter jestvujúceho žľabu a zvodu </t>
  </si>
  <si>
    <t>7,7+5</t>
  </si>
  <si>
    <t xml:space="preserve"> 764451204</t>
  </si>
  <si>
    <t>Odpadové rúry z pozinkovaného Pz plechu štvorcové rš 330 mm vr. kolien a objímok - ozn. d</t>
  </si>
  <si>
    <t xml:space="preserve"> 764454204</t>
  </si>
  <si>
    <t>Odpadové rúry z pozinkovaného Pz plechu kruhové rš 360  mm - ozn. b</t>
  </si>
  <si>
    <t xml:space="preserve"> 764841225</t>
  </si>
  <si>
    <t>Oplechovaný výlez na strechu 600/600 mm z pozink. plechu  vr. montáže a dodávky nového výlezu - ozn. f</t>
  </si>
  <si>
    <t>764/A 2</t>
  </si>
  <si>
    <t xml:space="preserve"> 764410470</t>
  </si>
  <si>
    <t>Oplechovanie parapetov z hliníkového Al plechu vrátane rohov  rš 470 mm</t>
  </si>
  <si>
    <t>62,95*1,05</t>
  </si>
  <si>
    <t>764/A 4</t>
  </si>
  <si>
    <t xml:space="preserve"> 998764202</t>
  </si>
  <si>
    <t>Presun hmôt pre konštrukcie klampiarske v objektoch výšky nad 6 do 12 m</t>
  </si>
  <si>
    <t>764/B 1</t>
  </si>
  <si>
    <t xml:space="preserve"> 764410850</t>
  </si>
  <si>
    <t>Demontáž oplechovania parapetov rš od 100 do 330 mm,  -0,00135t</t>
  </si>
  <si>
    <t>0,89*4+4,91+1,48*10+1,16+1,18*10+0,88*4</t>
  </si>
  <si>
    <t>0,86*2+3,50+1,48*10+2,40+1,18*10+0,88*2+0,90+0,78*6</t>
  </si>
  <si>
    <t>764/C 1</t>
  </si>
  <si>
    <t xml:space="preserve"> 764456941</t>
  </si>
  <si>
    <t>Odpadové rúry z pozinkovaného Pz plechu, koleno dažďového zvodu</t>
  </si>
  <si>
    <t xml:space="preserve"> 764456953</t>
  </si>
  <si>
    <t xml:space="preserve">Odpadové rúry z pozinkovaného Pz plechu, koleno výtokové </t>
  </si>
  <si>
    <t xml:space="preserve"> 764/M-1</t>
  </si>
  <si>
    <t>Úprava jestv. zvodu skrátenie s vyústením na pavlač</t>
  </si>
  <si>
    <t xml:space="preserve"> 765/M-1</t>
  </si>
  <si>
    <t>Doplnenie streš. krytiny vr. úprav v mieste vybúr. komína</t>
  </si>
  <si>
    <t>1,20*0,90*1,25</t>
  </si>
  <si>
    <t>766/A 1</t>
  </si>
  <si>
    <t xml:space="preserve"> 7662115R1</t>
  </si>
  <si>
    <t xml:space="preserve">Dodávka a montáž atypického dreveného  madla50x50 mm  vr. kotvenia povrchová úprava  Lazurovací lak </t>
  </si>
  <si>
    <t>"zábradlie</t>
  </si>
  <si>
    <t>"balkóny</t>
  </si>
  <si>
    <t>2*4,76</t>
  </si>
  <si>
    <t xml:space="preserve"> 766621081</t>
  </si>
  <si>
    <t>Montáž okna plastového so zasklením za 1 bm montáže</t>
  </si>
  <si>
    <t>(0,88+0,90)*2*4+(0,60+1,20)*2*2+(0,88+1,20)*2*2</t>
  </si>
  <si>
    <t>(1,0+1,20)*2*12+(0,75+0,9)*2+(1,0+1,50)*2*4</t>
  </si>
  <si>
    <t>(1,20+1,50)*2+(1,48+1,50)*2*7+(1,80+1,50)*2*10+(1,8+1,4)*2</t>
  </si>
  <si>
    <t>(2,40+1,50)*2+(1,50+1,20)*2*2+(0,60+0,90)*2*3</t>
  </si>
  <si>
    <t>(1,0+0,70)*2*3+(0,88+0,70)*2+(0,90+2,15)*2</t>
  </si>
  <si>
    <t>(2,30+1,50)*2*2</t>
  </si>
  <si>
    <t xml:space="preserve"> 766651101</t>
  </si>
  <si>
    <t xml:space="preserve">Montáž puzdra posuvných dverí  s jedným zasúvacim púzdrom pre jerno krídlo pri šírke priechodu do 800 mm    </t>
  </si>
  <si>
    <t xml:space="preserve"> 766661112</t>
  </si>
  <si>
    <t>Montáž dverového krídla kompletiz.otváravého do oceľovej alebo fošňovej zárubne, jednokrídlové</t>
  </si>
  <si>
    <t>"600/1970</t>
  </si>
  <si>
    <t>9+10+3+3</t>
  </si>
  <si>
    <t>"700/1970</t>
  </si>
  <si>
    <t>"800/1970</t>
  </si>
  <si>
    <t>2+14+9</t>
  </si>
  <si>
    <t>"900/1970</t>
  </si>
  <si>
    <t xml:space="preserve"> 766661412</t>
  </si>
  <si>
    <t>Montáž dverového krídla kompletiz.otváravého protipožiar., jednokrídlové,š.do 800 mm s priezorom</t>
  </si>
  <si>
    <t xml:space="preserve"> 766695212</t>
  </si>
  <si>
    <t>Montáž prahu dverí, jednokrídlových</t>
  </si>
  <si>
    <t xml:space="preserve"> 766702212</t>
  </si>
  <si>
    <t xml:space="preserve">Montáž zárubní púzdrových 700/2100 mm pre dvere posuvné pre dvere jednokrídl </t>
  </si>
  <si>
    <t xml:space="preserve"> 998766202</t>
  </si>
  <si>
    <t>Presun hmot pre konštrukcie stolárske v objektoch výšky nad 6 do 12 m</t>
  </si>
  <si>
    <t xml:space="preserve"> 5533401500</t>
  </si>
  <si>
    <t>JAP Stavebné púzdro pre zasúvacie dvere  priechod  700 mm, kód S700-060  ozn 2b</t>
  </si>
  <si>
    <t xml:space="preserve"> 61141165R1</t>
  </si>
  <si>
    <t xml:space="preserve">Plastové okno 1-krídlové otvár.+sklopné 880/900 mm , zaskl. izol. trojsklo - ozn. A  </t>
  </si>
  <si>
    <t xml:space="preserve">Plastové okno 1-krídlové otvár.+sklopné 600/1200 mm , zaskl. izol. trojsklo - ozn. B </t>
  </si>
  <si>
    <t>Plastové okno 1-krídlové otvár.+sklopné 880/1200 mm , zaskl. izol. trojsklo - ozn. C</t>
  </si>
  <si>
    <t>Plastové okno 1-krídlové otvár.+sklopné 1000/1200 mm , zaskl. izol. trojsklo - ozn. D</t>
  </si>
  <si>
    <t>Plastové okno 1-krídlové otvár.+sklopné 750/900 mm , zaskl. izol. trojsklo - ozn. E</t>
  </si>
  <si>
    <t>Plastové okno 1-krídlové otvár.+sklopné 1000/1500 mm , zaskl. izol. trojsklo - ozn. F</t>
  </si>
  <si>
    <t>Plastové okno 1-krídlové otvár.+sklopné 880/900 mm , zaskl. izol. trojsklo - ozn. G</t>
  </si>
  <si>
    <t>Plastové okno 2-krídlové otvár.+ otváravo -sklopné 1480/1500 mm , zaskl. izol. trojsklo - ozn. H</t>
  </si>
  <si>
    <t>Plastové okno 2-krídlové otvár.+ otváravo -sklopné 1800/1500 mm , zaskl. izol. trojsklo - ozn. I</t>
  </si>
  <si>
    <t>Plastové okno 2-krídlové otvár.+ otváravo -sklopné 1800/1400 mm , zaskl. izol. trojsklo - ozn. I´</t>
  </si>
  <si>
    <t>Plastové okno 2-krídlové otvár.+ otváravo -sklopné 2400/1500 mm , zaskl. izol. trojsklo - ozn. J</t>
  </si>
  <si>
    <t>Plastové okno 2-krídlové otvár.+ otváravo -sklopné 1500/1200 mm , zaskl. izol. trojsklo - ozn. K</t>
  </si>
  <si>
    <t>Plastové okno 1-krídlové otvár.+sklopné 600/900 mm , zaskl. izol. trojsklo - ozn. L</t>
  </si>
  <si>
    <t>Plastové okno 1-krídlové otvár.+sklopné 1000/700 mm , zaskl. izol. trojsklo - ozn. M</t>
  </si>
  <si>
    <t>Plastové okno 1-krídlové otvár.+sklopné 880/700 mm , zaskl. izol. trojsklo - ozn. N</t>
  </si>
  <si>
    <t xml:space="preserve"> 61141165R2</t>
  </si>
  <si>
    <t>Plastové balkónové dvere 1-krídlové otvár. 900/2150 mm , zaskl. izol. trojsklo vr. prah. dosky plast.a zárubne - ozn. O</t>
  </si>
  <si>
    <t>Plastové balkónové dvere 2-krídlové otvár. 1500/2300 mm , zaskl. izol. trojsklo vr. prah. dosky plast.a zárubne - ozn. P</t>
  </si>
  <si>
    <t>Plastové balkónové dvere 1-krídlové otvár. 900/2150 mm , zaskl. izol. trojsklo vr. prah. dosky plast.a zárubne - ozn. R</t>
  </si>
  <si>
    <t xml:space="preserve"> 6116303050</t>
  </si>
  <si>
    <t>Dvere vnútorné hladké plné, posuvné  jednokrídlové 70/210 cm ,   kovanie, zámok  - ozn. 2b</t>
  </si>
  <si>
    <t xml:space="preserve"> 6116303720</t>
  </si>
  <si>
    <t>Dvere  80/197 cm  plné odýh. dub/buk , vr. zámku, kovania - ozn. 3a</t>
  </si>
  <si>
    <t xml:space="preserve"> 6116400800</t>
  </si>
  <si>
    <t>Drevené plné požiarne dvere jednokrídlové, bez zárubne EW 30/D3-C   80x197 cm s priezorom - ozn. 3p so samozatváračom</t>
  </si>
  <si>
    <t>Drevené plné požiarne dvere jednokrídlové, bez zárubne EW 30/D3-C   80x197 cm s priezorom - ozn. 3p s kukátkom</t>
  </si>
  <si>
    <t xml:space="preserve"> 6117103123</t>
  </si>
  <si>
    <t>Dvere  60/197 cm plné  odýh. dub/buk , vr. zámku, kovania - ozn. 1a</t>
  </si>
  <si>
    <t>Dvere  70/197 cm  2/3 presklením odýh. dub/buk , vr. zámku, kovania - ozn. 2a</t>
  </si>
  <si>
    <t xml:space="preserve"> 6117103124</t>
  </si>
  <si>
    <t>Dvere  60/197 cm  2/3 presklením odýh. dub/buk , vr. zámku, kovania - ozn. 1b</t>
  </si>
  <si>
    <t xml:space="preserve"> 6117103128</t>
  </si>
  <si>
    <t xml:space="preserve"> 6117103129</t>
  </si>
  <si>
    <t>Dvere  80/197 cm  2/3 presklením odýh. dub/buk , vr. zámku, kovania - ozn. 3b</t>
  </si>
  <si>
    <t xml:space="preserve"> 6117103131</t>
  </si>
  <si>
    <t>Dvere drevené vonkajšie 90/197 cm  plné  vr. zámku, kovania - ozn. 6</t>
  </si>
  <si>
    <t xml:space="preserve"> 6118712100</t>
  </si>
  <si>
    <t xml:space="preserve">Prah dubový dĺžky 62  cm </t>
  </si>
  <si>
    <t xml:space="preserve"> 6118714100</t>
  </si>
  <si>
    <t xml:space="preserve">Prah dubový dĺžky 72 cm </t>
  </si>
  <si>
    <t xml:space="preserve"> 6118716100</t>
  </si>
  <si>
    <t xml:space="preserve">Prah dubový dĺžky 82  cm </t>
  </si>
  <si>
    <t>2+14+10</t>
  </si>
  <si>
    <t xml:space="preserve"> 6118718100</t>
  </si>
  <si>
    <t xml:space="preserve">Prah dubový dĺžky 92 cm </t>
  </si>
  <si>
    <t>767/A 1</t>
  </si>
  <si>
    <t xml:space="preserve"> 76712014R5</t>
  </si>
  <si>
    <t>Demontáž a spät. montáž oceľ. vonk. rebríka vr. povrch. úpravy - odsadenie na nové miesto</t>
  </si>
  <si>
    <t>ks</t>
  </si>
  <si>
    <t xml:space="preserve"> 7676311R3</t>
  </si>
  <si>
    <t>Montáž  hliníkových a plastových dverí a stien vr. zárubní a osad. rámov</t>
  </si>
  <si>
    <t>(0,8+2,4)*2+(0,8+1,97)*2*3+(0,9+2,4)*2*1</t>
  </si>
  <si>
    <t>(1,5+2,4)*2*1+(0,8+1,97)*2*2+(0,8+2,4)*2*3</t>
  </si>
  <si>
    <t>767/A 3</t>
  </si>
  <si>
    <t xml:space="preserve"> 767221210</t>
  </si>
  <si>
    <t>Montáž zábradlí schodísk, balkónov z valcovaných profilov s hmotnosťou 1 m zábradlia do 15 kg</t>
  </si>
  <si>
    <t>18,34+2*4,76</t>
  </si>
  <si>
    <t>1,5+0,9</t>
  </si>
  <si>
    <t xml:space="preserve"> 767995102</t>
  </si>
  <si>
    <t>Montáž ostatných atypických kovových stavebných doplnkových konštrukcií nad 5 do 10 kg</t>
  </si>
  <si>
    <t>"oceľ.prvok pre madlo v.č.23 15x15x2,0</t>
  </si>
  <si>
    <t>10,97</t>
  </si>
  <si>
    <t>"statuika  oceľ. platne</t>
  </si>
  <si>
    <t>12,44</t>
  </si>
  <si>
    <t xml:space="preserve"> 767995103</t>
  </si>
  <si>
    <t>Montáž ostatných atypických kovových stavebných doplnkových konštrukcií nad 10 do 20 kg - statika</t>
  </si>
  <si>
    <t>"v.č. 01 - 1 np</t>
  </si>
  <si>
    <t>15,09+223,57+161,12+89,04+12,56</t>
  </si>
  <si>
    <t>"v.č.02</t>
  </si>
  <si>
    <t>79,29+21,27+2,36</t>
  </si>
  <si>
    <t xml:space="preserve"> 998767202</t>
  </si>
  <si>
    <t>Presun hmôt pre kovové stavebné doplnkové konštrukcie v objektoch výšky nad 6 do 12 m</t>
  </si>
  <si>
    <t>767/B 1</t>
  </si>
  <si>
    <t xml:space="preserve"> 767996802</t>
  </si>
  <si>
    <t>Demontáž ostatných doplnkov stavieb s hmotnosťou jednotlivých dielov konštr. nad 50 do 100 kg,  -0,00100t</t>
  </si>
  <si>
    <t>"oceľ.konštr. vonk. schodiska</t>
  </si>
  <si>
    <t>2,463+0,63+3,245+2,881</t>
  </si>
  <si>
    <t>P/PC</t>
  </si>
  <si>
    <t xml:space="preserve"> 552421101R3</t>
  </si>
  <si>
    <t>Dodávka, výroba a osadenie oceľ. prestrešenia schodov vr. lexanu hr. 12 mm a spoj. materiálu podložiek , povrch. úpravy - prvok M2</t>
  </si>
  <si>
    <t>"ozn M2</t>
  </si>
  <si>
    <t>Dodávka a výroba zábradlia Z1  -  viď výpis v PD</t>
  </si>
  <si>
    <t>172,51</t>
  </si>
  <si>
    <t>Dodávka oceľových atypických prvkov - pre madlo a oceľ.platne</t>
  </si>
  <si>
    <t>"madlo</t>
  </si>
  <si>
    <t>10,97*1,05</t>
  </si>
  <si>
    <t>"ocľ.platne</t>
  </si>
  <si>
    <t>13,06</t>
  </si>
  <si>
    <t>Dodávka, výroba a osadenie oceľ. prestrešenia vstupu vr. lexanu hr. 12 mm a spoj. materiálu podložiek , povrch. úpravy - byty č. 1 a 2  ozn M1</t>
  </si>
  <si>
    <t>243,41</t>
  </si>
  <si>
    <t xml:space="preserve">Dodávka oceľových atypických prvkov - statika </t>
  </si>
  <si>
    <t>604,3*1,05</t>
  </si>
  <si>
    <t xml:space="preserve"> 55322010R1</t>
  </si>
  <si>
    <t>Dodávka - Vchodové  dvere hliník, 1-krídl. s nadsvetl. 800/2400 mm so zasklením a nadsvetlíkom , vr. zárubne a prahu  PO 30 min. D3  - ozn. Ps</t>
  </si>
  <si>
    <t>Dodávka - Vchodové  dvere hliník, 1-krídl.  800/1970 mm so zasklením, vr. zárubne PO 30 min. D3  - ozn. Pv</t>
  </si>
  <si>
    <t xml:space="preserve">Dodávka - Plastové dvere vnútorné 1-krídl. s nadsvetl. zasklené 900/2400 mm, vr. zárubne - ozn. 4 </t>
  </si>
  <si>
    <t>Dodávka - Plastové dvere vchodové 1-krídl. s nadsvetl. 1500/2400 mm, 2x elektr.vrátnik, zaskl. izol. dvojsklo ,vr.zárubne - ozn. 5</t>
  </si>
  <si>
    <t>Dodávka - Plastové dvere vchodové 1-krídl. 800/1970 mm, s presklením vr. zárubne, zaskl. izol. trojsklo - ozn. 7</t>
  </si>
  <si>
    <t>Dodávka - Plastové dvere vchodové 1-krídl. s nadsvetl. 800/2400 mm,  zaskl. izol. trojsklo ,vr.zárubne - ozn. 8</t>
  </si>
  <si>
    <t>Dodávka dosiek na zábradlie balk.dverí  vr. povrch. úpravy</t>
  </si>
  <si>
    <t>(1,5*0,2*0,025*4)*1,10</t>
  </si>
  <si>
    <t>(0,9+0,2+0,025*2)*1,10</t>
  </si>
  <si>
    <t>771/A 1</t>
  </si>
  <si>
    <t xml:space="preserve"> 771271106</t>
  </si>
  <si>
    <t>Montáž obkladov schodísk z dlaždíc mrazuvzdorných schodiskových stupňov do tmelu</t>
  </si>
  <si>
    <t>"P3</t>
  </si>
  <si>
    <t>(0,18+0,27)*1,48*10+(0,90*1,48)+(0,18+0,27)*1,48*9</t>
  </si>
  <si>
    <t xml:space="preserve"> 771275106</t>
  </si>
  <si>
    <t xml:space="preserve">Montáž obkladov schodiskových stupňov z dlaždíc keramických do tmelu, </t>
  </si>
  <si>
    <t>(0,18+0,27)*1,20*22+2,45*1,22</t>
  </si>
  <si>
    <t xml:space="preserve"> 771441034</t>
  </si>
  <si>
    <t>Montáž soklíkov z obkladačiek hutných alebo dlaždíc keram. schodiskových stupňovitých  v. 70 mm</t>
  </si>
  <si>
    <t>(0,18+0,27)*22+1,22*2+2,45</t>
  </si>
  <si>
    <t xml:space="preserve"> 771445014</t>
  </si>
  <si>
    <t>Montáž soklíkov z obkladačiek hutných, keramických do tmelu,rovné ,výška 100 mm</t>
  </si>
  <si>
    <t>"1 npm.č.101</t>
  </si>
  <si>
    <t>(1,2+1,75)*2-0,8*2</t>
  </si>
  <si>
    <t>(1,31+1,35)*2-2*0,8</t>
  </si>
  <si>
    <t>(1,69+1,2)*2-(2*0,8)</t>
  </si>
  <si>
    <t>(1,5+1,2)*2-(2*0,8)</t>
  </si>
  <si>
    <t>(2,9+2,9)*2-(2*0,8+0,6)</t>
  </si>
  <si>
    <t>(2,65+1,8)*2-(2*0,8+2*0,9)</t>
  </si>
  <si>
    <t>(2,65+3,805)*2-(2*0,8)</t>
  </si>
  <si>
    <t>(3,6+3,4)*2+(1,1*4)+(6,89+3,26)*2+(1,725+1,512+1,517+3,6)*2-(0,8*5+0,6*2*10)</t>
  </si>
  <si>
    <t>(4,9+3,73)*2-(0,8+0,9)</t>
  </si>
  <si>
    <t>(4,9+2,94)*2-0,8</t>
  </si>
  <si>
    <t>"m.č.138</t>
  </si>
  <si>
    <t>(1,48+1,5)*2-0,8</t>
  </si>
  <si>
    <t>"mrazuvzdorný1np</t>
  </si>
  <si>
    <t>((1,7+2,4+1,7)-0,9)+((1,25+4,91+1,25)-0,9)</t>
  </si>
  <si>
    <t>(4,91+1,28+1,28)+(4,91+1,32+1,32)</t>
  </si>
  <si>
    <t>(2,91+4,75)*2-(3*0,8+2*0,6)</t>
  </si>
  <si>
    <t>(2,425+1,17)*2-(2*0,8)</t>
  </si>
  <si>
    <t>(1,38+1,755)*2-(2*0,8)</t>
  </si>
  <si>
    <t>(1,58+1,54)*2-(2*0,8)</t>
  </si>
  <si>
    <t xml:space="preserve"> 771576106</t>
  </si>
  <si>
    <t>Montáž podláh z dlaždíc keram. ukl. do tmelu flexibil.bez povrchové úpravy alebo glaz. hlad.</t>
  </si>
  <si>
    <t>2,10+4,28+1,77+4,60+2,03+1,80+4,72+1,80+4,19+1,63+4,19</t>
  </si>
  <si>
    <t>1,76+3,57+2,11+1,8+4,06+2,84+1,12+4,72+2,36+1,5+4,9+2,43+4,72</t>
  </si>
  <si>
    <t>18,41+14,10</t>
  </si>
  <si>
    <t>9,7+6,98+12,44</t>
  </si>
  <si>
    <t xml:space="preserve"> 771576109</t>
  </si>
  <si>
    <t xml:space="preserve">Montáž podláh z dlaždíc keram.mrazuvzdorných , protišmykových  ukl. do tmelu flexibil. hlad. </t>
  </si>
  <si>
    <t>4,12+6,64+5,68+5,81</t>
  </si>
  <si>
    <t>15,68</t>
  </si>
  <si>
    <t>"P3 pavlač</t>
  </si>
  <si>
    <t>31,15</t>
  </si>
  <si>
    <t xml:space="preserve"> 998771202</t>
  </si>
  <si>
    <t>Presun hmôt pre podlahy z dlaždíc v objektoch výšky nad 6 do 12 m</t>
  </si>
  <si>
    <t xml:space="preserve"> 5976412500</t>
  </si>
  <si>
    <t xml:space="preserve">Dlaždice keramické protišmykové, mrazuvzdorné 300x300x9 </t>
  </si>
  <si>
    <t>80,57*1,02</t>
  </si>
  <si>
    <t>13,986*1,05</t>
  </si>
  <si>
    <t>"soklík</t>
  </si>
  <si>
    <t>(11,41+15,02)*0,1*1,05</t>
  </si>
  <si>
    <t xml:space="preserve"> 5976447000</t>
  </si>
  <si>
    <t xml:space="preserve">Dlaždice keramické s protišmykovým povrchom líca úprava 1 A </t>
  </si>
  <si>
    <t>132,63*1,02</t>
  </si>
  <si>
    <t>(14,869*1,05+14,79*0,1*1,05)</t>
  </si>
  <si>
    <t>"soklíik</t>
  </si>
  <si>
    <t>((174,068*0,10)-(11,41+15,02)*0,1)*1,05</t>
  </si>
  <si>
    <t>775/A 1</t>
  </si>
  <si>
    <t xml:space="preserve"> 775551210</t>
  </si>
  <si>
    <t>Zhotovenie parketovej podlahy s podložkou, parozábranou a s olištovaním,laminované tabule 1286x194 mm</t>
  </si>
  <si>
    <t>12,36+25,46+6,7+4,36+2,32+6,54+19,5+2,93+3,41+5,92+9,6+7,82+18,07+6,45+6,38+14,43+22,94+12,05</t>
  </si>
  <si>
    <t>,67+5,82+2,34+19,65+6,35+4,22+26,62+12,39+6,9+20,68+6,32+2,25+11,63+6,43+5,74+8,83+23,34+14,15</t>
  </si>
  <si>
    <t xml:space="preserve"> 775552110</t>
  </si>
  <si>
    <t>Podložka vyrovnávacia a tlmiaca penová Isophon hr. 2 mm pod plávajúce podlahy</t>
  </si>
  <si>
    <t>379,82*1,15</t>
  </si>
  <si>
    <t xml:space="preserve"> 998775202</t>
  </si>
  <si>
    <t>Presun hmôt pre podlahy vlysové a parketové v objektoch výšky nad 6 do 12 m</t>
  </si>
  <si>
    <t xml:space="preserve"> 6119800100</t>
  </si>
  <si>
    <t>Laminátové parkety hr. 7 mm - dodávka vr. soklových líšt</t>
  </si>
  <si>
    <t>379,82*1,10</t>
  </si>
  <si>
    <t>771/A 2</t>
  </si>
  <si>
    <t xml:space="preserve"> 781445203</t>
  </si>
  <si>
    <t xml:space="preserve">Montáž obkladov stien z obkladačiek hutných, keramických do tmelu flexibil., </t>
  </si>
  <si>
    <t>"m.104</t>
  </si>
  <si>
    <t>(1,20+2,13+1,815+0,65)*1,50</t>
  </si>
  <si>
    <t>"m.105</t>
  </si>
  <si>
    <t>(1,96+2,20)*2*2,0-0,60*1,97</t>
  </si>
  <si>
    <t>"m.108</t>
  </si>
  <si>
    <t>(2,875+1,60)*2*2,0-0,60*1,97</t>
  </si>
  <si>
    <t>"m.110</t>
  </si>
  <si>
    <t>(0,265+3,635+2,15+1,10)*1,50</t>
  </si>
  <si>
    <t>"m.113</t>
  </si>
  <si>
    <t>(1,50+1,20)*2*1,50-0,60*1,50</t>
  </si>
  <si>
    <t>"m.115</t>
  </si>
  <si>
    <t>(0,65+2,50+2,62+0,65)*1,50</t>
  </si>
  <si>
    <t>"m.118</t>
  </si>
  <si>
    <t>(1,80+2,62)*2*2,0-0,60*2,0-1,0*0,80</t>
  </si>
  <si>
    <t>"m.121</t>
  </si>
  <si>
    <t>(0,65*2+2,62+2,025)*1,50</t>
  </si>
  <si>
    <t>"m.122</t>
  </si>
  <si>
    <t>(1,60+2,62)*2*2,0-0,60*1,97-0,80*1,0</t>
  </si>
  <si>
    <t>"m.125</t>
  </si>
  <si>
    <t>(1,125+1,45)*2*1,50-0,60*1,50</t>
  </si>
  <si>
    <t>"m.126</t>
  </si>
  <si>
    <t>(2,62+1,92+2,29+0,65)*1,50</t>
  </si>
  <si>
    <t>"m.127</t>
  </si>
  <si>
    <t>(1,60+2,62)*2*2,0-0,60*2,0-0,80*1,0</t>
  </si>
  <si>
    <t>"m.204</t>
  </si>
  <si>
    <t>(1,675+1,26)*2*1,50-0,60*1,50</t>
  </si>
  <si>
    <t>"m.207</t>
  </si>
  <si>
    <t>(0,65+1,735+2,62+0,65)*1,50</t>
  </si>
  <si>
    <t>"m.208</t>
  </si>
  <si>
    <t>(2,10+1,70)*2*2,0-0,60*1,97-0,80*1,0</t>
  </si>
  <si>
    <t>"m.211</t>
  </si>
  <si>
    <t>(1,55+2,965)*2*2,0-0,60*1,97-1,0*0,80</t>
  </si>
  <si>
    <t>"m.213</t>
  </si>
  <si>
    <t>(2,275+1,70+0,65)*1,50</t>
  </si>
  <si>
    <t>"m.215</t>
  </si>
  <si>
    <t>(1,40+0,80)*2*1,50-0,60*1,50</t>
  </si>
  <si>
    <t>"m.219</t>
  </si>
  <si>
    <t>(2,62+1,80)*2*2,0-0,60*1,97-1,0*0,30</t>
  </si>
  <si>
    <t>"m.220</t>
  </si>
  <si>
    <t>(0,65+2,59+1,945+0,65)*1,50</t>
  </si>
  <si>
    <t>"m.225</t>
  </si>
  <si>
    <t>(1,87+0,80)*2*1,50-0,60*1,50</t>
  </si>
  <si>
    <t>"m.226</t>
  </si>
  <si>
    <t>(2,97+1,65)*2*2,0-0,88*0,825-0,60*1,97</t>
  </si>
  <si>
    <t>"m.228</t>
  </si>
  <si>
    <t>(1,87+0,65+2,76+0,65)*1,5-1,50*0,325</t>
  </si>
  <si>
    <t>"m.231</t>
  </si>
  <si>
    <t>(1,58+2,985)*2*2,0-0,60*1,97-0,88*0,825</t>
  </si>
  <si>
    <t>"m.233</t>
  </si>
  <si>
    <t>(0,65+2,285+1,825+0,65)*1,50</t>
  </si>
  <si>
    <t xml:space="preserve"> 998781202</t>
  </si>
  <si>
    <t>Presun hmôt pre obklady keramické v objektoch výšky nad 6 do 12 m</t>
  </si>
  <si>
    <t xml:space="preserve"> 5976563600</t>
  </si>
  <si>
    <t xml:space="preserve">Obkladačky keramické glazované hladké </t>
  </si>
  <si>
    <t>280,672*1,02</t>
  </si>
  <si>
    <t>783/A 1</t>
  </si>
  <si>
    <t xml:space="preserve"> 783222100</t>
  </si>
  <si>
    <t>Nátery kov.stav.doplnk.konštr. syntetické farby šedej na vzduchu schnúce dvojnásobné</t>
  </si>
  <si>
    <t>"oceľ.konštr. - statika v.č.01 a 02</t>
  </si>
  <si>
    <t>604,3/1000*65</t>
  </si>
  <si>
    <t>(317,187+172,51+24,51+243,41)*65/1000</t>
  </si>
  <si>
    <t>21,78</t>
  </si>
  <si>
    <t xml:space="preserve"> 783226100</t>
  </si>
  <si>
    <t>Nátery kov.stav.doplnk.konštr. syntetické farby šedej na vzduchu schnúce základný</t>
  </si>
  <si>
    <t xml:space="preserve"> 783782203</t>
  </si>
  <si>
    <t>Nátery tesárskych konštrukcií povrchová impregnácia Bochemitom QB</t>
  </si>
  <si>
    <t>(0,13+0,06)*2*17,8</t>
  </si>
  <si>
    <t>(0,08+0,22)*2*18,3</t>
  </si>
  <si>
    <t>(0,06+0,08)*2,2*11</t>
  </si>
  <si>
    <t>(2,2*15,0)*2</t>
  </si>
  <si>
    <t xml:space="preserve"> 783894611</t>
  </si>
  <si>
    <t xml:space="preserve">Náter farbami ekologickými riediteľnými vodou bielym pre náter sadrokartón. stropov 1x napustením </t>
  </si>
  <si>
    <t xml:space="preserve"> 783894612</t>
  </si>
  <si>
    <t>Náter farbami ekologickými riediteľnými vodou  bielym pre náter sadrokartón. stropov 2x</t>
  </si>
  <si>
    <t xml:space="preserve"> 783894621</t>
  </si>
  <si>
    <t>Náter farbami ekologickými riediteľnými vodou bielym pre náter sadrokartón. stien 1x</t>
  </si>
  <si>
    <t>(4,975*3,0*2)*2</t>
  </si>
  <si>
    <t xml:space="preserve"> 783894622</t>
  </si>
  <si>
    <t>Náter farbami ekologickými riediteľnými vodou  bielym pre náter sadrokartón. stien 2x</t>
  </si>
  <si>
    <t>783/B 1</t>
  </si>
  <si>
    <t xml:space="preserve"> 783201811</t>
  </si>
  <si>
    <t>Odstránenie starých náterov z kovových stavebných doplnkových konštrukcií oškrabaním</t>
  </si>
  <si>
    <t>(4,95*1,10)*2*2</t>
  </si>
  <si>
    <t>784/A 1</t>
  </si>
  <si>
    <t xml:space="preserve"> 784412301</t>
  </si>
  <si>
    <t>Pačokovanie vápenným mliekom dvojnás. s obrúsením a presadrovaním v miestnostiach výšky do 3, 80 m</t>
  </si>
  <si>
    <t xml:space="preserve"> 784452371</t>
  </si>
  <si>
    <t>Maľby z maliarskych zmesí tekutých Primalex, jednofarebné dvojnásobné v miestn. výšky do 3,80 m</t>
  </si>
  <si>
    <t>1759,195+466,01</t>
  </si>
  <si>
    <t>784/B 1</t>
  </si>
  <si>
    <t xml:space="preserve"> 784402802</t>
  </si>
  <si>
    <t>Odstránenie malieb oškrabaním v miestnostiach výšky nad 3, 80 m</t>
  </si>
  <si>
    <t>"pôv.konštr.-1np</t>
  </si>
  <si>
    <t>(3,74+1,20*2+1,675*2+2,875*2+1,31+1,35*3+3,635*2)*2,60</t>
  </si>
  <si>
    <t>(2,475+0,075+1,20+4,91*2+2,94+1,20+1,236+1,115*3)*2,60</t>
  </si>
  <si>
    <t>(4,91+3,72*2+1,675+1,69+2,62*2+2,50+1,80+1,85+1,60+2,29)*2,60</t>
  </si>
  <si>
    <t>(4,36+0,125+3,30+1,85+4,61+4,975*2+6,90*2+3,0*2)*2,60</t>
  </si>
  <si>
    <t>(4,95+4,605+4,94+1,85+0,80+1,205+4,238*2)*2,60</t>
  </si>
  <si>
    <t>(3,60+1,38+3,23+1,58+1,54*3+1,765+1,40+1,12+3,325+2,62*2)*2,60</t>
  </si>
  <si>
    <t>(1,80+1,83+1,735+1,0+1,775*2+1,26+3,60+4,97*2+4,70+2,75+3,95+3,55+4,39)*2,60</t>
  </si>
  <si>
    <t xml:space="preserve"> 7661111R0</t>
  </si>
  <si>
    <t>Kuchynská linka rohová tvar L 1500x1200 vr. sporáka - dodávka a montáž (byt č.1)</t>
  </si>
  <si>
    <t>Kuchynská linka rohová tvar U 2180x1800(1000) vr. sporáka - dodávka a montáž (byt č.2)</t>
  </si>
  <si>
    <t>Kuchynská linka rohová tvar L 1870x2000 vr. sporáka a potravinovej skrine - dodávka a montáž (byt č.3)</t>
  </si>
  <si>
    <t>Kuchynská linka rohová tvar L 2350x900+300x600 vr. sporáka - dodávka a montáž (byt č.4)</t>
  </si>
  <si>
    <t>Kuchynská linka rohová tvar L 2270x900+300x600 vr. sporáka - dodávka a montáž (byt č.7)</t>
  </si>
  <si>
    <t>Kuchynská linka rohová tvar U 2290x1300(1200) vr. sporáka - dodávka a montáž (byt č.5)</t>
  </si>
  <si>
    <t>Kuchynská linka rohová tvar L 1735x1000+390x600+ vr. sporáka - dodávka a montáž (byt č.6)</t>
  </si>
  <si>
    <t>Kuchynská linka rohová tvar L 1950x1945 vr. sporáka  - dodávka a montáž (byt č.8)</t>
  </si>
  <si>
    <t>Kuchynská linka rohová tvar L 1850x1200+350x600 vr. sporáka - dodávka a montáž (byt č.9)</t>
  </si>
  <si>
    <t>Kuchynská linka rohová tvar L 1600x1200 vr. sporáka  - dodávka a montáž (byt č.10)</t>
  </si>
  <si>
    <t xml:space="preserve"> 7661111R01</t>
  </si>
  <si>
    <t>Vstavaná  špajzová skriňa 600x600x2600 - dodávka a montáž (byt č. 5+8+9+10)</t>
  </si>
  <si>
    <t>Vstavaná špajzová skriňa 500x600x2600 - dodávka a montáž (byt č. 4+7)</t>
  </si>
  <si>
    <t>Vstavaná špajzová skriňa 1100x345x2400 - dodávka a montáž (byt č. 6)</t>
  </si>
  <si>
    <t>Vstavaná šatňová  skriňa 900x600x2600+435x600-255x2600 - dodávka a montáž (byt č. 4+7)</t>
  </si>
  <si>
    <t>Vstavaná špajzová skriňa 1200x600x2600 - dodávka a montáž (byt č. 1)</t>
  </si>
  <si>
    <t>Vstavaná špajzová a šatníková skriňa 600x600x2600+1340x600x2600 - dodávka a montáž (byt č. 2)</t>
  </si>
  <si>
    <t>Vstavaná šatňová skriňa 1315x600x2600 - dodávka a montáž (byt č. 3)</t>
  </si>
  <si>
    <t>Vstavaná šatňová skriňa 900x600x2600 - dodávka a montáž (byt č. 5)</t>
  </si>
  <si>
    <t>Vstavaná šatňová skriňa 1500x540x2600 - dodávka a montáž (byt č. 6)</t>
  </si>
  <si>
    <t>Vstavaná šatňová skriňa 1120x600x2600 - dodávka a montáž (byt č. 8)</t>
  </si>
  <si>
    <t>Vstavaná špajzová skriňa 1800x600x2600+1800x550 - dodávka a montáž (byt č. 9)</t>
  </si>
  <si>
    <t>Vstavaná šatňová skriňa 1800x600x2600 - dodávka a montáž (byt č. 10)</t>
  </si>
  <si>
    <t>921/M21</t>
  </si>
  <si>
    <t xml:space="preserve"> 21001001</t>
  </si>
  <si>
    <t xml:space="preserve">Elektroinštalácia -Umelé osvetlenie, vn. silnoprúdové rovody, el. vykurovanie a slaboprúd rozv. - samostatná príloha </t>
  </si>
  <si>
    <t>924/M24</t>
  </si>
  <si>
    <t xml:space="preserve"> 2009-VZT/01</t>
  </si>
  <si>
    <t>Vzduchotechnika - samostatná príloha</t>
  </si>
  <si>
    <t xml:space="preserve">KS   </t>
  </si>
  <si>
    <t xml:space="preserve">Dátum: </t>
  </si>
  <si>
    <t>Stavba Stavebné úpravy MŠ Vyšná na bytový dom 10 b. j. Liptovské Revúce + TV</t>
  </si>
  <si>
    <t>Krycí list</t>
  </si>
  <si>
    <t>Prehľad nákladov</t>
  </si>
  <si>
    <t>Stavba: Stavebné úpravy MŠ Vyšná na bytový dom 10 b. j. Liptovské Revúce + TV</t>
  </si>
  <si>
    <t xml:space="preserve">Dodávateľ: </t>
  </si>
  <si>
    <t xml:space="preserve">Projektant: </t>
  </si>
  <si>
    <t>Objekt: BD - SO 01 Bytový dom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</si>
</sst>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9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Fill="1" applyBorder="1"/>
    <xf numFmtId="0" fontId="2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164" fontId="1" fillId="0" borderId="23" xfId="0" applyNumberFormat="1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4" fillId="0" borderId="26" xfId="0" applyFont="1" applyFill="1" applyBorder="1"/>
    <xf numFmtId="0" fontId="5" fillId="0" borderId="27" xfId="0" applyFont="1" applyFill="1" applyBorder="1"/>
    <xf numFmtId="0" fontId="5" fillId="0" borderId="7" xfId="0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5" fillId="0" borderId="8" xfId="0" applyFont="1" applyFill="1" applyBorder="1"/>
    <xf numFmtId="0" fontId="6" fillId="0" borderId="7" xfId="0" applyFont="1" applyFill="1" applyBorder="1"/>
    <xf numFmtId="0" fontId="6" fillId="0" borderId="18" xfId="0" applyFont="1" applyFill="1" applyBorder="1"/>
    <xf numFmtId="0" fontId="6" fillId="0" borderId="13" xfId="0" applyFont="1" applyFill="1" applyBorder="1"/>
    <xf numFmtId="0" fontId="6" fillId="0" borderId="8" xfId="0" applyFont="1" applyFill="1" applyBorder="1"/>
    <xf numFmtId="0" fontId="6" fillId="0" borderId="22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0" fontId="1" fillId="0" borderId="23" xfId="0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6" fillId="0" borderId="30" xfId="0" applyFont="1" applyFill="1" applyBorder="1"/>
    <xf numFmtId="0" fontId="6" fillId="0" borderId="32" xfId="0" applyFont="1" applyFill="1" applyBorder="1"/>
    <xf numFmtId="0" fontId="6" fillId="0" borderId="9" xfId="0" applyFont="1" applyFill="1" applyBorder="1"/>
    <xf numFmtId="0" fontId="2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1" xfId="0" applyFont="1" applyFill="1" applyBorder="1"/>
    <xf numFmtId="0" fontId="6" fillId="0" borderId="29" xfId="0" applyFont="1" applyFill="1" applyBorder="1"/>
    <xf numFmtId="0" fontId="6" fillId="0" borderId="10" xfId="0" applyFont="1" applyFill="1" applyBorder="1"/>
    <xf numFmtId="0" fontId="6" fillId="0" borderId="35" xfId="0" applyFont="1" applyFill="1" applyBorder="1" applyAlignment="1">
      <alignment horizontal="center"/>
    </xf>
    <xf numFmtId="164" fontId="1" fillId="0" borderId="18" xfId="0" applyNumberFormat="1" applyFont="1" applyFill="1" applyBorder="1"/>
    <xf numFmtId="0" fontId="6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/>
    <xf numFmtId="0" fontId="6" fillId="0" borderId="41" xfId="0" applyFont="1" applyFill="1" applyBorder="1"/>
    <xf numFmtId="0" fontId="6" fillId="0" borderId="42" xfId="0" applyFont="1" applyFill="1" applyBorder="1"/>
    <xf numFmtId="0" fontId="1" fillId="0" borderId="42" xfId="0" applyFont="1" applyFill="1" applyBorder="1"/>
    <xf numFmtId="0" fontId="6" fillId="0" borderId="43" xfId="0" applyFont="1" applyFill="1" applyBorder="1"/>
    <xf numFmtId="164" fontId="1" fillId="0" borderId="44" xfId="0" applyNumberFormat="1" applyFont="1" applyFill="1" applyBorder="1"/>
    <xf numFmtId="164" fontId="6" fillId="0" borderId="45" xfId="0" applyNumberFormat="1" applyFont="1" applyFill="1" applyBorder="1"/>
    <xf numFmtId="164" fontId="6" fillId="0" borderId="46" xfId="0" applyNumberFormat="1" applyFont="1" applyFill="1" applyBorder="1"/>
    <xf numFmtId="164" fontId="6" fillId="0" borderId="41" xfId="0" applyNumberFormat="1" applyFont="1" applyFill="1" applyBorder="1"/>
    <xf numFmtId="164" fontId="6" fillId="0" borderId="42" xfId="0" applyNumberFormat="1" applyFont="1" applyFill="1" applyBorder="1"/>
    <xf numFmtId="164" fontId="1" fillId="0" borderId="43" xfId="0" applyNumberFormat="1" applyFont="1" applyFill="1" applyBorder="1"/>
    <xf numFmtId="164" fontId="6" fillId="0" borderId="0" xfId="0" applyNumberFormat="1" applyFont="1" applyFill="1" applyBorder="1"/>
    <xf numFmtId="164" fontId="6" fillId="0" borderId="47" xfId="0" applyNumberFormat="1" applyFont="1" applyFill="1" applyBorder="1"/>
    <xf numFmtId="0" fontId="1" fillId="0" borderId="48" xfId="0" applyFont="1" applyFill="1" applyBorder="1"/>
    <xf numFmtId="0" fontId="1" fillId="0" borderId="49" xfId="0" applyFont="1" applyFill="1" applyBorder="1"/>
    <xf numFmtId="0" fontId="1" fillId="0" borderId="50" xfId="0" applyFont="1" applyFill="1" applyBorder="1"/>
    <xf numFmtId="0" fontId="1" fillId="0" borderId="51" xfId="0" applyFont="1" applyFill="1" applyBorder="1"/>
    <xf numFmtId="164" fontId="1" fillId="0" borderId="19" xfId="0" applyNumberFormat="1" applyFont="1" applyFill="1" applyBorder="1"/>
    <xf numFmtId="164" fontId="1" fillId="0" borderId="47" xfId="0" applyNumberFormat="1" applyFont="1" applyFill="1" applyBorder="1"/>
    <xf numFmtId="164" fontId="6" fillId="0" borderId="52" xfId="0" applyNumberFormat="1" applyFont="1" applyFill="1" applyBorder="1"/>
    <xf numFmtId="164" fontId="1" fillId="0" borderId="52" xfId="0" applyNumberFormat="1" applyFont="1" applyFill="1" applyBorder="1"/>
    <xf numFmtId="0" fontId="2" fillId="0" borderId="53" xfId="0" applyFont="1" applyFill="1" applyBorder="1" applyAlignment="1">
      <alignment horizontal="center"/>
    </xf>
    <xf numFmtId="0" fontId="6" fillId="0" borderId="54" xfId="0" applyFont="1" applyFill="1" applyBorder="1"/>
    <xf numFmtId="0" fontId="6" fillId="0" borderId="55" xfId="0" applyFont="1" applyFill="1" applyBorder="1"/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/>
    <xf numFmtId="164" fontId="6" fillId="0" borderId="57" xfId="0" applyNumberFormat="1" applyFont="1" applyFill="1" applyBorder="1"/>
    <xf numFmtId="164" fontId="6" fillId="0" borderId="58" xfId="0" applyNumberFormat="1" applyFont="1" applyFill="1" applyBorder="1"/>
    <xf numFmtId="164" fontId="1" fillId="0" borderId="59" xfId="0" applyNumberFormat="1" applyFont="1" applyFill="1" applyBorder="1"/>
    <xf numFmtId="164" fontId="2" fillId="0" borderId="60" xfId="0" applyNumberFormat="1" applyFont="1" applyFill="1" applyBorder="1"/>
    <xf numFmtId="164" fontId="1" fillId="0" borderId="61" xfId="0" applyNumberFormat="1" applyFont="1" applyFill="1" applyBorder="1"/>
    <xf numFmtId="0" fontId="1" fillId="0" borderId="62" xfId="0" applyFont="1" applyFill="1" applyBorder="1"/>
    <xf numFmtId="0" fontId="1" fillId="0" borderId="63" xfId="0" applyFont="1" applyFill="1" applyBorder="1"/>
    <xf numFmtId="0" fontId="1" fillId="0" borderId="64" xfId="0" applyFont="1" applyFill="1" applyBorder="1"/>
    <xf numFmtId="0" fontId="6" fillId="0" borderId="27" xfId="0" applyFont="1" applyFill="1" applyBorder="1"/>
    <xf numFmtId="0" fontId="6" fillId="0" borderId="65" xfId="0" applyFont="1" applyFill="1" applyBorder="1"/>
    <xf numFmtId="164" fontId="6" fillId="0" borderId="66" xfId="0" applyNumberFormat="1" applyFont="1" applyFill="1" applyBorder="1"/>
    <xf numFmtId="164" fontId="2" fillId="0" borderId="67" xfId="0" applyNumberFormat="1" applyFont="1" applyFill="1" applyBorder="1"/>
    <xf numFmtId="164" fontId="2" fillId="0" borderId="68" xfId="0" applyNumberFormat="1" applyFont="1" applyFill="1" applyBorder="1"/>
    <xf numFmtId="0" fontId="2" fillId="0" borderId="69" xfId="0" applyFont="1" applyFill="1" applyBorder="1" applyAlignment="1">
      <alignment horizontal="center"/>
    </xf>
    <xf numFmtId="0" fontId="6" fillId="0" borderId="7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1" fillId="0" borderId="71" xfId="0" applyNumberFormat="1" applyFont="1" applyFill="1" applyBorder="1"/>
    <xf numFmtId="164" fontId="1" fillId="0" borderId="72" xfId="0" applyNumberFormat="1" applyFont="1" applyFill="1" applyBorder="1"/>
    <xf numFmtId="0" fontId="6" fillId="0" borderId="66" xfId="0" applyFont="1" applyFill="1" applyBorder="1"/>
    <xf numFmtId="0" fontId="6" fillId="0" borderId="0" xfId="0" applyFont="1" applyFill="1" applyBorder="1"/>
    <xf numFmtId="0" fontId="6" fillId="0" borderId="47" xfId="0" applyFont="1" applyFill="1" applyBorder="1"/>
    <xf numFmtId="0" fontId="1" fillId="0" borderId="0" xfId="0" applyFont="1" applyFill="1" applyBorder="1"/>
    <xf numFmtId="164" fontId="5" fillId="0" borderId="73" xfId="0" applyNumberFormat="1" applyFont="1" applyFill="1" applyBorder="1"/>
    <xf numFmtId="164" fontId="5" fillId="0" borderId="74" xfId="0" applyNumberFormat="1" applyFont="1" applyFill="1" applyBorder="1"/>
    <xf numFmtId="164" fontId="5" fillId="0" borderId="75" xfId="0" applyNumberFormat="1" applyFont="1" applyFill="1" applyBorder="1"/>
    <xf numFmtId="164" fontId="1" fillId="0" borderId="74" xfId="0" applyNumberFormat="1" applyFont="1" applyFill="1" applyBorder="1"/>
    <xf numFmtId="0" fontId="1" fillId="0" borderId="76" xfId="0" applyFont="1" applyFill="1" applyBorder="1"/>
    <xf numFmtId="164" fontId="6" fillId="0" borderId="77" xfId="0" applyNumberFormat="1" applyFont="1" applyFill="1" applyBorder="1"/>
    <xf numFmtId="0" fontId="1" fillId="0" borderId="78" xfId="0" applyFont="1" applyFill="1" applyBorder="1"/>
    <xf numFmtId="0" fontId="1" fillId="0" borderId="47" xfId="0" applyFont="1" applyFill="1" applyBorder="1"/>
    <xf numFmtId="164" fontId="6" fillId="0" borderId="74" xfId="0" applyNumberFormat="1" applyFont="1" applyFill="1" applyBorder="1"/>
    <xf numFmtId="164" fontId="6" fillId="0" borderId="75" xfId="0" applyNumberFormat="1" applyFont="1" applyFill="1" applyBorder="1"/>
    <xf numFmtId="164" fontId="1" fillId="0" borderId="75" xfId="0" applyNumberFormat="1" applyFont="1" applyFill="1" applyBorder="1"/>
    <xf numFmtId="0" fontId="1" fillId="0" borderId="52" xfId="0" applyFont="1" applyFill="1" applyBorder="1"/>
    <xf numFmtId="0" fontId="6" fillId="0" borderId="52" xfId="0" applyFont="1" applyFill="1" applyBorder="1"/>
    <xf numFmtId="0" fontId="1" fillId="0" borderId="79" xfId="0" applyFont="1" applyFill="1" applyBorder="1"/>
    <xf numFmtId="164" fontId="1" fillId="0" borderId="80" xfId="0" applyNumberFormat="1" applyFont="1" applyFill="1" applyBorder="1"/>
    <xf numFmtId="164" fontId="7" fillId="0" borderId="81" xfId="0" applyNumberFormat="1" applyFont="1" applyFill="1" applyBorder="1"/>
    <xf numFmtId="0" fontId="1" fillId="0" borderId="82" xfId="0" applyFont="1" applyFill="1" applyBorder="1"/>
    <xf numFmtId="0" fontId="1" fillId="0" borderId="83" xfId="0" applyFont="1" applyFill="1" applyBorder="1"/>
    <xf numFmtId="0" fontId="1" fillId="0" borderId="84" xfId="0" applyFont="1" applyFill="1" applyBorder="1"/>
    <xf numFmtId="0" fontId="1" fillId="0" borderId="85" xfId="0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89" xfId="0" applyFont="1" applyFill="1" applyBorder="1"/>
    <xf numFmtId="0" fontId="1" fillId="0" borderId="2" xfId="0" applyFont="1" applyBorder="1"/>
    <xf numFmtId="0" fontId="2" fillId="0" borderId="2" xfId="0" applyFont="1" applyBorder="1"/>
    <xf numFmtId="165" fontId="1" fillId="0" borderId="0" xfId="0" applyNumberFormat="1" applyFont="1"/>
    <xf numFmtId="164" fontId="1" fillId="0" borderId="0" xfId="0" applyNumberFormat="1" applyFont="1"/>
    <xf numFmtId="0" fontId="6" fillId="0" borderId="90" xfId="0" applyFont="1" applyBorder="1"/>
    <xf numFmtId="164" fontId="6" fillId="0" borderId="90" xfId="0" applyNumberFormat="1" applyFont="1" applyBorder="1"/>
    <xf numFmtId="0" fontId="8" fillId="0" borderId="0" xfId="0" applyFont="1"/>
    <xf numFmtId="0" fontId="2" fillId="0" borderId="90" xfId="0" applyFont="1" applyBorder="1"/>
    <xf numFmtId="0" fontId="6" fillId="0" borderId="0" xfId="0" applyFont="1"/>
    <xf numFmtId="164" fontId="6" fillId="0" borderId="0" xfId="0" applyNumberFormat="1" applyFont="1"/>
    <xf numFmtId="164" fontId="2" fillId="0" borderId="0" xfId="0" applyNumberFormat="1" applyFont="1"/>
    <xf numFmtId="0" fontId="9" fillId="2" borderId="0" xfId="0" applyFont="1" applyFill="1"/>
    <xf numFmtId="0" fontId="9" fillId="0" borderId="0" xfId="0" applyFont="1"/>
    <xf numFmtId="166" fontId="1" fillId="0" borderId="0" xfId="0" applyNumberFormat="1" applyFont="1"/>
    <xf numFmtId="0" fontId="2" fillId="2" borderId="90" xfId="0" applyFont="1" applyFill="1" applyBorder="1"/>
    <xf numFmtId="49" fontId="6" fillId="0" borderId="90" xfId="0" applyNumberFormat="1" applyFont="1" applyBorder="1"/>
    <xf numFmtId="166" fontId="6" fillId="0" borderId="90" xfId="0" applyNumberFormat="1" applyFont="1" applyBorder="1"/>
    <xf numFmtId="166" fontId="6" fillId="0" borderId="0" xfId="0" applyNumberFormat="1" applyFont="1"/>
    <xf numFmtId="0" fontId="6" fillId="0" borderId="0" xfId="0" applyFont="1" applyAlignment="1">
      <alignment wrapText="1"/>
    </xf>
    <xf numFmtId="166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166" fontId="0" fillId="0" borderId="0" xfId="0" applyNumberFormat="1"/>
    <xf numFmtId="166" fontId="2" fillId="0" borderId="0" xfId="0" applyNumberFormat="1" applyFont="1"/>
    <xf numFmtId="3" fontId="6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wrapText="1"/>
    </xf>
    <xf numFmtId="0" fontId="10" fillId="0" borderId="90" xfId="0" applyFont="1" applyBorder="1"/>
    <xf numFmtId="164" fontId="10" fillId="0" borderId="90" xfId="0" applyNumberFormat="1" applyFont="1" applyBorder="1"/>
    <xf numFmtId="166" fontId="10" fillId="0" borderId="90" xfId="0" applyNumberFormat="1" applyFont="1" applyBorder="1"/>
    <xf numFmtId="0" fontId="11" fillId="0" borderId="90" xfId="0" applyFont="1" applyBorder="1"/>
    <xf numFmtId="0" fontId="3" fillId="0" borderId="4" xfId="0" applyFont="1" applyBorder="1"/>
    <xf numFmtId="0" fontId="1" fillId="0" borderId="4" xfId="0" applyFont="1" applyBorder="1"/>
    <xf numFmtId="0" fontId="2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Border="1"/>
    <xf numFmtId="165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"/>
  <sheetViews>
    <sheetView workbookViewId="0">
      <selection activeCell="AF12" sqref="AF12"/>
    </sheetView>
  </sheetViews>
  <sheetFormatPr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>
      <c r="A1" s="3"/>
      <c r="B1" s="6"/>
      <c r="C1" s="6"/>
      <c r="D1" s="6"/>
      <c r="E1" s="6"/>
      <c r="F1" s="7" t="s">
        <v>1472</v>
      </c>
      <c r="G1" s="6"/>
      <c r="H1" s="6"/>
      <c r="I1" s="6"/>
      <c r="J1" s="6"/>
      <c r="W1">
        <v>30.126000000000001</v>
      </c>
    </row>
    <row r="2" spans="1:23" ht="18" customHeight="1" thickTop="1">
      <c r="A2" s="5"/>
      <c r="B2" s="30" t="s">
        <v>1471</v>
      </c>
      <c r="C2" s="31"/>
      <c r="D2" s="32"/>
      <c r="E2" s="32"/>
      <c r="F2" s="32"/>
      <c r="G2" s="36"/>
      <c r="H2" s="10"/>
      <c r="I2" s="21"/>
      <c r="J2" s="25"/>
    </row>
    <row r="3" spans="1:23" ht="18" customHeight="1">
      <c r="A3" s="5"/>
      <c r="B3" s="33" t="s">
        <v>1477</v>
      </c>
      <c r="C3" s="34"/>
      <c r="D3" s="35"/>
      <c r="E3" s="35"/>
      <c r="F3" s="35"/>
      <c r="G3" s="11"/>
      <c r="H3" s="11"/>
      <c r="I3" s="22"/>
      <c r="J3" s="26"/>
    </row>
    <row r="4" spans="1:23" ht="18" customHeight="1">
      <c r="A4" s="5"/>
      <c r="B4" s="17"/>
      <c r="C4" s="14"/>
      <c r="D4" s="11"/>
      <c r="E4" s="11"/>
      <c r="F4" s="11"/>
      <c r="G4" s="11"/>
      <c r="H4" s="11"/>
      <c r="I4" s="37" t="s">
        <v>3</v>
      </c>
      <c r="J4" s="26"/>
    </row>
    <row r="5" spans="1:23" ht="18" customHeight="1" thickBot="1">
      <c r="A5" s="5"/>
      <c r="B5" s="38" t="s">
        <v>4</v>
      </c>
      <c r="C5" s="14"/>
      <c r="D5" s="11"/>
      <c r="E5" s="11"/>
      <c r="F5" s="39"/>
      <c r="G5" s="11"/>
      <c r="H5" s="11"/>
      <c r="I5" s="37" t="s">
        <v>5</v>
      </c>
      <c r="J5" s="40"/>
    </row>
    <row r="6" spans="1:23" ht="18" customHeight="1" thickTop="1">
      <c r="A6" s="5"/>
      <c r="B6" s="49" t="s">
        <v>6</v>
      </c>
      <c r="C6" s="45"/>
      <c r="D6" s="46"/>
      <c r="E6" s="46"/>
      <c r="F6" s="46"/>
      <c r="G6" s="50" t="s">
        <v>7</v>
      </c>
      <c r="H6" s="46"/>
      <c r="I6" s="47"/>
      <c r="J6" s="48"/>
    </row>
    <row r="7" spans="1:23" ht="18" customHeight="1">
      <c r="A7" s="5"/>
      <c r="B7" s="41"/>
      <c r="C7" s="42"/>
      <c r="D7" s="12"/>
      <c r="E7" s="12"/>
      <c r="F7" s="12"/>
      <c r="G7" s="51" t="s">
        <v>8</v>
      </c>
      <c r="H7" s="12"/>
      <c r="I7" s="23"/>
      <c r="J7" s="43"/>
    </row>
    <row r="8" spans="1:23" ht="18" customHeight="1">
      <c r="A8" s="5"/>
      <c r="B8" s="38" t="s">
        <v>1475</v>
      </c>
      <c r="C8" s="14"/>
      <c r="D8" s="11"/>
      <c r="E8" s="11"/>
      <c r="F8" s="11"/>
      <c r="G8" s="39" t="s">
        <v>7</v>
      </c>
      <c r="H8" s="11"/>
      <c r="I8" s="22"/>
      <c r="J8" s="26"/>
    </row>
    <row r="9" spans="1:23" ht="18" customHeight="1">
      <c r="A9" s="5"/>
      <c r="B9" s="17"/>
      <c r="C9" s="14"/>
      <c r="D9" s="11"/>
      <c r="E9" s="11"/>
      <c r="F9" s="11"/>
      <c r="G9" s="39" t="s">
        <v>8</v>
      </c>
      <c r="H9" s="11"/>
      <c r="I9" s="22"/>
      <c r="J9" s="26"/>
    </row>
    <row r="10" spans="1:23" ht="18" customHeight="1">
      <c r="A10" s="5"/>
      <c r="B10" s="38" t="s">
        <v>1476</v>
      </c>
      <c r="C10" s="14"/>
      <c r="D10" s="11"/>
      <c r="E10" s="11"/>
      <c r="F10" s="11"/>
      <c r="G10" s="39" t="s">
        <v>7</v>
      </c>
      <c r="H10" s="11"/>
      <c r="I10" s="22"/>
      <c r="J10" s="26"/>
    </row>
    <row r="11" spans="1:23" ht="18" customHeight="1" thickBot="1">
      <c r="A11" s="5"/>
      <c r="B11" s="17"/>
      <c r="C11" s="14"/>
      <c r="D11" s="11"/>
      <c r="E11" s="11"/>
      <c r="F11" s="11"/>
      <c r="G11" s="39" t="s">
        <v>8</v>
      </c>
      <c r="H11" s="11"/>
      <c r="I11" s="22"/>
      <c r="J11" s="26"/>
    </row>
    <row r="12" spans="1:23" ht="18" customHeight="1" thickTop="1">
      <c r="A12" s="5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>
      <c r="A13" s="5"/>
      <c r="B13" s="41"/>
      <c r="C13" s="42"/>
      <c r="D13" s="12"/>
      <c r="E13" s="12"/>
      <c r="F13" s="12"/>
      <c r="G13" s="12"/>
      <c r="H13" s="12"/>
      <c r="I13" s="23"/>
      <c r="J13" s="43"/>
    </row>
    <row r="14" spans="1:23" ht="18" customHeight="1" thickBot="1">
      <c r="A14" s="5"/>
      <c r="B14" s="17"/>
      <c r="C14" s="14"/>
      <c r="D14" s="11"/>
      <c r="E14" s="11"/>
      <c r="F14" s="11"/>
      <c r="G14" s="11"/>
      <c r="H14" s="11"/>
      <c r="I14" s="22"/>
      <c r="J14" s="26"/>
    </row>
    <row r="15" spans="1:23" ht="18" customHeight="1" thickTop="1">
      <c r="A15" s="5"/>
      <c r="B15" s="83" t="s">
        <v>9</v>
      </c>
      <c r="C15" s="84" t="s">
        <v>0</v>
      </c>
      <c r="D15" s="84" t="s">
        <v>35</v>
      </c>
      <c r="E15" s="85" t="s">
        <v>36</v>
      </c>
      <c r="F15" s="97" t="s">
        <v>37</v>
      </c>
      <c r="G15" s="52" t="s">
        <v>14</v>
      </c>
      <c r="H15" s="55" t="s">
        <v>15</v>
      </c>
      <c r="I15" s="21"/>
      <c r="J15" s="48"/>
    </row>
    <row r="16" spans="1:23" ht="18" customHeight="1">
      <c r="A16" s="5"/>
      <c r="B16" s="86">
        <v>1</v>
      </c>
      <c r="C16" s="87" t="s">
        <v>10</v>
      </c>
      <c r="D16" s="88">
        <f>'Rekap 6087'!B22</f>
        <v>0</v>
      </c>
      <c r="E16" s="89">
        <f>'Rekap 6087'!C22</f>
        <v>0</v>
      </c>
      <c r="F16" s="98">
        <f>'Rekap 6087'!D22</f>
        <v>0</v>
      </c>
      <c r="G16" s="53">
        <v>6</v>
      </c>
      <c r="H16" s="107" t="s">
        <v>16</v>
      </c>
      <c r="I16" s="121"/>
      <c r="J16" s="118">
        <v>0</v>
      </c>
    </row>
    <row r="17" spans="1:26" ht="18" customHeight="1">
      <c r="A17" s="5"/>
      <c r="B17" s="60">
        <v>2</v>
      </c>
      <c r="C17" s="63" t="s">
        <v>11</v>
      </c>
      <c r="D17" s="70">
        <f>'Rekap 6087'!B42</f>
        <v>0</v>
      </c>
      <c r="E17" s="68">
        <f>'Rekap 6087'!C42</f>
        <v>0</v>
      </c>
      <c r="F17" s="73">
        <f>'Rekap 6087'!D42</f>
        <v>0</v>
      </c>
      <c r="G17" s="54">
        <v>7</v>
      </c>
      <c r="H17" s="108" t="s">
        <v>17</v>
      </c>
      <c r="I17" s="121"/>
      <c r="J17" s="119">
        <f>'SO 6087'!Z1278</f>
        <v>0</v>
      </c>
    </row>
    <row r="18" spans="1:26" ht="18" customHeight="1">
      <c r="A18" s="5"/>
      <c r="B18" s="61">
        <v>3</v>
      </c>
      <c r="C18" s="64" t="s">
        <v>12</v>
      </c>
      <c r="D18" s="71">
        <f>'Rekap 6087'!B47</f>
        <v>0</v>
      </c>
      <c r="E18" s="69">
        <f>'Rekap 6087'!C47</f>
        <v>0</v>
      </c>
      <c r="F18" s="74">
        <f>'Rekap 6087'!D47</f>
        <v>0</v>
      </c>
      <c r="G18" s="54">
        <v>8</v>
      </c>
      <c r="H18" s="108" t="s">
        <v>18</v>
      </c>
      <c r="I18" s="121"/>
      <c r="J18" s="119">
        <v>0</v>
      </c>
    </row>
    <row r="19" spans="1:26" ht="18" customHeight="1">
      <c r="A19" s="5"/>
      <c r="B19" s="61">
        <v>4</v>
      </c>
      <c r="C19" s="65"/>
      <c r="D19" s="71"/>
      <c r="E19" s="69"/>
      <c r="F19" s="74"/>
      <c r="G19" s="54">
        <v>9</v>
      </c>
      <c r="H19" s="117"/>
      <c r="I19" s="121"/>
      <c r="J19" s="120"/>
    </row>
    <row r="20" spans="1:26" ht="18" customHeight="1" thickBot="1">
      <c r="A20" s="5"/>
      <c r="B20" s="61">
        <v>5</v>
      </c>
      <c r="C20" s="66" t="s">
        <v>13</v>
      </c>
      <c r="D20" s="72"/>
      <c r="E20" s="92"/>
      <c r="F20" s="99">
        <f>SUM(F16:F19)</f>
        <v>0</v>
      </c>
      <c r="G20" s="54">
        <v>10</v>
      </c>
      <c r="H20" s="108" t="s">
        <v>13</v>
      </c>
      <c r="I20" s="123"/>
      <c r="J20" s="91">
        <f>SUM(J16:J19)</f>
        <v>0</v>
      </c>
    </row>
    <row r="21" spans="1:26" ht="18" customHeight="1" thickTop="1">
      <c r="A21" s="5"/>
      <c r="B21" s="58" t="s">
        <v>25</v>
      </c>
      <c r="C21" s="62" t="s">
        <v>1</v>
      </c>
      <c r="D21" s="67"/>
      <c r="E21" s="13"/>
      <c r="F21" s="90"/>
      <c r="G21" s="58" t="s">
        <v>31</v>
      </c>
      <c r="H21" s="55" t="s">
        <v>1</v>
      </c>
      <c r="I21" s="23"/>
      <c r="J21" s="124"/>
    </row>
    <row r="22" spans="1:26" ht="18" customHeight="1">
      <c r="A22" s="5"/>
      <c r="B22" s="53">
        <v>11</v>
      </c>
      <c r="C22" s="56" t="s">
        <v>26</v>
      </c>
      <c r="D22" s="79"/>
      <c r="E22" s="81" t="s">
        <v>29</v>
      </c>
      <c r="F22" s="73">
        <f>((F16*U22*0)+(F17*V22*0)+(F18*W22*0))/100</f>
        <v>0</v>
      </c>
      <c r="G22" s="53">
        <v>16</v>
      </c>
      <c r="H22" s="107" t="s">
        <v>32</v>
      </c>
      <c r="I22" s="122" t="s">
        <v>29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5"/>
      <c r="B23" s="54">
        <v>12</v>
      </c>
      <c r="C23" s="57" t="s">
        <v>27</v>
      </c>
      <c r="D23" s="59"/>
      <c r="E23" s="81" t="s">
        <v>30</v>
      </c>
      <c r="F23" s="74">
        <f>((F16*U23*0)+(F17*V23*0)+(F18*W23*0))/100</f>
        <v>0</v>
      </c>
      <c r="G23" s="54">
        <v>17</v>
      </c>
      <c r="H23" s="108" t="s">
        <v>33</v>
      </c>
      <c r="I23" s="122" t="s">
        <v>29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5"/>
      <c r="B24" s="54">
        <v>13</v>
      </c>
      <c r="C24" s="57" t="s">
        <v>28</v>
      </c>
      <c r="D24" s="59"/>
      <c r="E24" s="81" t="s">
        <v>29</v>
      </c>
      <c r="F24" s="74">
        <f>((F16*U24*0)+(F17*V24*0)+(F18*W24*0))/100</f>
        <v>0</v>
      </c>
      <c r="G24" s="54">
        <v>18</v>
      </c>
      <c r="H24" s="108" t="s">
        <v>34</v>
      </c>
      <c r="I24" s="122" t="s">
        <v>30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5"/>
      <c r="B25" s="54">
        <v>14</v>
      </c>
      <c r="C25" s="14"/>
      <c r="D25" s="59"/>
      <c r="E25" s="82"/>
      <c r="F25" s="80"/>
      <c r="G25" s="54">
        <v>19</v>
      </c>
      <c r="H25" s="117"/>
      <c r="I25" s="121"/>
      <c r="J25" s="120"/>
    </row>
    <row r="26" spans="1:26" ht="18" customHeight="1" thickBot="1">
      <c r="A26" s="5"/>
      <c r="B26" s="54">
        <v>15</v>
      </c>
      <c r="C26" s="57"/>
      <c r="D26" s="59"/>
      <c r="E26" s="59"/>
      <c r="F26" s="100"/>
      <c r="G26" s="54">
        <v>20</v>
      </c>
      <c r="H26" s="108" t="s">
        <v>13</v>
      </c>
      <c r="I26" s="123"/>
      <c r="J26" s="91">
        <f>SUM(J22:J25)+SUM(F22:F25)</f>
        <v>0</v>
      </c>
    </row>
    <row r="27" spans="1:26" ht="18" customHeight="1" thickTop="1">
      <c r="A27" s="5"/>
      <c r="B27" s="93"/>
      <c r="C27" s="135" t="s">
        <v>40</v>
      </c>
      <c r="D27" s="128"/>
      <c r="E27" s="94"/>
      <c r="F27" s="24"/>
      <c r="G27" s="101" t="s">
        <v>19</v>
      </c>
      <c r="H27" s="96" t="s">
        <v>20</v>
      </c>
      <c r="I27" s="23"/>
      <c r="J27" s="27"/>
    </row>
    <row r="28" spans="1:26" ht="18" customHeight="1">
      <c r="A28" s="5"/>
      <c r="B28" s="20"/>
      <c r="C28" s="126"/>
      <c r="D28" s="129"/>
      <c r="E28" s="16"/>
      <c r="F28" s="5"/>
      <c r="G28" s="102">
        <v>21</v>
      </c>
      <c r="H28" s="106" t="s">
        <v>21</v>
      </c>
      <c r="I28" s="114"/>
      <c r="J28" s="110">
        <f>F20+J20+F26+J26</f>
        <v>0</v>
      </c>
    </row>
    <row r="29" spans="1:26" ht="18" customHeight="1">
      <c r="A29" s="5"/>
      <c r="B29" s="75"/>
      <c r="C29" s="127"/>
      <c r="D29" s="130"/>
      <c r="E29" s="16"/>
      <c r="F29" s="5"/>
      <c r="G29" s="53">
        <v>22</v>
      </c>
      <c r="H29" s="107" t="s">
        <v>22</v>
      </c>
      <c r="I29" s="115">
        <f>J28-SUM('SO 6087'!K9:'SO 6087'!K1277)</f>
        <v>0</v>
      </c>
      <c r="J29" s="111">
        <f>ROUND(((ROUND(I29,2)*20)*1/100),2)</f>
        <v>0</v>
      </c>
    </row>
    <row r="30" spans="1:26" ht="18" customHeight="1">
      <c r="A30" s="5"/>
      <c r="B30" s="17"/>
      <c r="C30" s="117"/>
      <c r="D30" s="121"/>
      <c r="E30" s="16"/>
      <c r="F30" s="5"/>
      <c r="G30" s="54">
        <v>23</v>
      </c>
      <c r="H30" s="108" t="s">
        <v>23</v>
      </c>
      <c r="I30" s="81">
        <f>SUM('SO 6087'!K9:'SO 6087'!K1277)</f>
        <v>0</v>
      </c>
      <c r="J30" s="112">
        <f>ROUND(((ROUND(I30,2)*0)/100),2)</f>
        <v>0</v>
      </c>
    </row>
    <row r="31" spans="1:26" ht="18" customHeight="1">
      <c r="A31" s="5"/>
      <c r="B31" s="18"/>
      <c r="C31" s="131"/>
      <c r="D31" s="132"/>
      <c r="E31" s="16"/>
      <c r="F31" s="5"/>
      <c r="G31" s="102">
        <v>24</v>
      </c>
      <c r="H31" s="106" t="s">
        <v>13</v>
      </c>
      <c r="I31" s="105"/>
      <c r="J31" s="125">
        <f>SUM(J28:J30)</f>
        <v>0</v>
      </c>
    </row>
    <row r="32" spans="1:26" ht="18" customHeight="1" thickBot="1">
      <c r="A32" s="5"/>
      <c r="B32" s="41"/>
      <c r="C32" s="109"/>
      <c r="D32" s="116"/>
      <c r="E32" s="76"/>
      <c r="F32" s="77"/>
      <c r="G32" s="53" t="s">
        <v>24</v>
      </c>
      <c r="H32" s="109"/>
      <c r="I32" s="116"/>
      <c r="J32" s="113"/>
    </row>
    <row r="33" spans="1:10" ht="18" customHeight="1" thickTop="1">
      <c r="A33" s="5"/>
      <c r="B33" s="93"/>
      <c r="C33" s="94"/>
      <c r="D33" s="133" t="s">
        <v>38</v>
      </c>
      <c r="E33" s="9"/>
      <c r="F33" s="95"/>
      <c r="G33" s="103">
        <v>26</v>
      </c>
      <c r="H33" s="134" t="s">
        <v>39</v>
      </c>
      <c r="I33" s="24"/>
      <c r="J33" s="104"/>
    </row>
    <row r="34" spans="1:10" ht="18" customHeight="1">
      <c r="A34" s="5"/>
      <c r="B34" s="19"/>
      <c r="C34" s="15"/>
      <c r="D34" s="8"/>
      <c r="E34" s="8"/>
      <c r="F34" s="8"/>
      <c r="G34" s="8"/>
      <c r="H34" s="8"/>
      <c r="I34" s="24"/>
      <c r="J34" s="28"/>
    </row>
    <row r="35" spans="1:10" ht="18" customHeight="1">
      <c r="A35" s="5"/>
      <c r="B35" s="20"/>
      <c r="C35" s="16"/>
      <c r="D35" s="3"/>
      <c r="E35" s="3"/>
      <c r="F35" s="3"/>
      <c r="G35" s="3"/>
      <c r="H35" s="3"/>
      <c r="I35" s="5"/>
      <c r="J35" s="29"/>
    </row>
    <row r="36" spans="1:10" ht="18" customHeight="1">
      <c r="A36" s="5"/>
      <c r="B36" s="20"/>
      <c r="C36" s="16"/>
      <c r="D36" s="3"/>
      <c r="E36" s="3"/>
      <c r="F36" s="3"/>
      <c r="G36" s="3"/>
      <c r="H36" s="3"/>
      <c r="I36" s="5"/>
      <c r="J36" s="29"/>
    </row>
    <row r="37" spans="1:10" ht="18" customHeight="1">
      <c r="A37" s="5"/>
      <c r="B37" s="20"/>
      <c r="C37" s="16"/>
      <c r="D37" s="3"/>
      <c r="E37" s="3"/>
      <c r="F37" s="3"/>
      <c r="G37" s="3"/>
      <c r="H37" s="3"/>
      <c r="I37" s="5"/>
      <c r="J37" s="29"/>
    </row>
    <row r="38" spans="1:10" ht="18" customHeight="1">
      <c r="A38" s="5"/>
      <c r="B38" s="20"/>
      <c r="C38" s="16"/>
      <c r="D38" s="3"/>
      <c r="E38" s="3"/>
      <c r="F38" s="3"/>
      <c r="G38" s="3"/>
      <c r="H38" s="3"/>
      <c r="I38" s="5"/>
      <c r="J38" s="29"/>
    </row>
    <row r="39" spans="1:10" ht="18" customHeight="1">
      <c r="A39" s="5"/>
      <c r="B39" s="20"/>
      <c r="C39" s="16"/>
      <c r="D39" s="3"/>
      <c r="E39" s="3"/>
      <c r="F39" s="3"/>
      <c r="G39" s="3"/>
      <c r="H39" s="3"/>
      <c r="I39" s="5"/>
      <c r="J39" s="29"/>
    </row>
    <row r="40" spans="1:10" ht="18" customHeight="1" thickBot="1">
      <c r="A40" s="5"/>
      <c r="B40" s="75"/>
      <c r="C40" s="76"/>
      <c r="D40" s="6"/>
      <c r="E40" s="6"/>
      <c r="F40" s="6"/>
      <c r="G40" s="6"/>
      <c r="H40" s="6"/>
      <c r="I40" s="77"/>
      <c r="J40" s="78"/>
    </row>
    <row r="41" spans="1:10" ht="15.75" thickTop="1">
      <c r="A41" s="5"/>
      <c r="B41" s="9"/>
      <c r="C41" s="9"/>
      <c r="D41" s="9"/>
      <c r="E41" s="9"/>
      <c r="F41" s="9"/>
      <c r="G41" s="9"/>
      <c r="H41" s="9"/>
      <c r="I41" s="9"/>
      <c r="J41" s="9"/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00"/>
  <sheetViews>
    <sheetView workbookViewId="0">
      <selection activeCell="H5" sqref="H5"/>
    </sheetView>
  </sheetViews>
  <sheetFormatPr defaultRowHeight="15"/>
  <cols>
    <col min="1" max="1" width="37.7109375" customWidth="1"/>
    <col min="2" max="4" width="10.7109375" customWidth="1"/>
    <col min="5" max="6" width="9.7109375" customWidth="1"/>
    <col min="10" max="26" width="0" hidden="1" customWidth="1"/>
  </cols>
  <sheetData>
    <row r="1" spans="1:26">
      <c r="A1" s="137" t="s">
        <v>6</v>
      </c>
      <c r="B1" s="136"/>
      <c r="C1" s="136"/>
      <c r="D1" s="137"/>
      <c r="E1" s="136"/>
      <c r="F1" s="136"/>
      <c r="W1">
        <v>30.126000000000001</v>
      </c>
    </row>
    <row r="2" spans="1:26">
      <c r="A2" s="137" t="s">
        <v>1476</v>
      </c>
      <c r="B2" s="136"/>
      <c r="C2" s="136"/>
      <c r="D2" s="137" t="s">
        <v>3</v>
      </c>
      <c r="E2" s="136"/>
      <c r="F2" s="136"/>
    </row>
    <row r="3" spans="1:26">
      <c r="A3" s="137" t="s">
        <v>1475</v>
      </c>
      <c r="B3" s="136"/>
      <c r="C3" s="136"/>
      <c r="D3" s="137" t="s">
        <v>1470</v>
      </c>
      <c r="E3" s="136"/>
      <c r="F3" s="136"/>
    </row>
    <row r="4" spans="1:26">
      <c r="A4" s="137" t="s">
        <v>1474</v>
      </c>
      <c r="B4" s="136"/>
      <c r="C4" s="136"/>
      <c r="D4" s="136"/>
      <c r="E4" s="136"/>
      <c r="F4" s="136"/>
    </row>
    <row r="5" spans="1:26">
      <c r="A5" s="137" t="s">
        <v>1477</v>
      </c>
      <c r="B5" s="136"/>
      <c r="C5" s="136"/>
      <c r="D5" s="136"/>
      <c r="E5" s="136"/>
      <c r="F5" s="136"/>
    </row>
    <row r="6" spans="1:26">
      <c r="A6" s="136"/>
      <c r="B6" s="136"/>
      <c r="C6" s="136"/>
      <c r="D6" s="136"/>
      <c r="E6" s="136"/>
      <c r="F6" s="136"/>
    </row>
    <row r="7" spans="1:26">
      <c r="A7" s="136"/>
      <c r="B7" s="136"/>
      <c r="C7" s="136"/>
      <c r="D7" s="136"/>
      <c r="E7" s="136"/>
      <c r="F7" s="136"/>
    </row>
    <row r="8" spans="1:26">
      <c r="A8" s="168" t="s">
        <v>1473</v>
      </c>
      <c r="B8" s="169"/>
      <c r="C8" s="169"/>
      <c r="D8" s="169"/>
      <c r="E8" s="169"/>
      <c r="F8" s="169"/>
    </row>
    <row r="10" spans="1:26"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26"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26">
      <c r="A12" s="170" t="s">
        <v>41</v>
      </c>
      <c r="B12" s="170" t="s">
        <v>35</v>
      </c>
      <c r="C12" s="170" t="s">
        <v>36</v>
      </c>
      <c r="D12" s="170" t="s">
        <v>13</v>
      </c>
      <c r="E12" s="170" t="s">
        <v>42</v>
      </c>
      <c r="F12" s="170" t="s">
        <v>43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26">
      <c r="A13" s="171" t="s">
        <v>44</v>
      </c>
      <c r="B13" s="172"/>
      <c r="C13" s="173"/>
      <c r="D13" s="173"/>
      <c r="E13" s="174"/>
      <c r="F13" s="174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26">
      <c r="A14" s="175" t="s">
        <v>45</v>
      </c>
      <c r="B14" s="173">
        <f>'SO 6087'!L21</f>
        <v>0</v>
      </c>
      <c r="C14" s="173">
        <f>'SO 6087'!M21</f>
        <v>0</v>
      </c>
      <c r="D14" s="173">
        <f>'SO 6087'!I21</f>
        <v>0</v>
      </c>
      <c r="E14" s="174">
        <f>'SO 6087'!P21</f>
        <v>0</v>
      </c>
      <c r="F14" s="174">
        <f>'SO 6087'!S21</f>
        <v>0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26">
      <c r="A15" s="175" t="s">
        <v>46</v>
      </c>
      <c r="B15" s="173">
        <f>'SO 6087'!L40</f>
        <v>0</v>
      </c>
      <c r="C15" s="173">
        <f>'SO 6087'!M40</f>
        <v>0</v>
      </c>
      <c r="D15" s="173">
        <f>'SO 6087'!I40</f>
        <v>0</v>
      </c>
      <c r="E15" s="174">
        <f>'SO 6087'!P40</f>
        <v>45.76</v>
      </c>
      <c r="F15" s="174">
        <f>'SO 6087'!S40</f>
        <v>0</v>
      </c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26">
      <c r="A16" s="175" t="s">
        <v>47</v>
      </c>
      <c r="B16" s="173">
        <f>'SO 6087'!L148</f>
        <v>0</v>
      </c>
      <c r="C16" s="173">
        <f>'SO 6087'!M148</f>
        <v>0</v>
      </c>
      <c r="D16" s="173">
        <f>'SO 6087'!I148</f>
        <v>0</v>
      </c>
      <c r="E16" s="174">
        <f>'SO 6087'!P148</f>
        <v>133.6</v>
      </c>
      <c r="F16" s="174">
        <f>'SO 6087'!S148</f>
        <v>0</v>
      </c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>
      <c r="A17" s="175" t="s">
        <v>48</v>
      </c>
      <c r="B17" s="173">
        <f>'SO 6087'!L208</f>
        <v>0</v>
      </c>
      <c r="C17" s="173">
        <f>'SO 6087'!M208</f>
        <v>0</v>
      </c>
      <c r="D17" s="173">
        <f>'SO 6087'!I208</f>
        <v>0</v>
      </c>
      <c r="E17" s="174">
        <f>'SO 6087'!P208</f>
        <v>17.18</v>
      </c>
      <c r="F17" s="174">
        <f>'SO 6087'!S208</f>
        <v>0</v>
      </c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>
      <c r="A18" s="175" t="s">
        <v>49</v>
      </c>
      <c r="B18" s="173">
        <f>'SO 6087'!L221</f>
        <v>0</v>
      </c>
      <c r="C18" s="173">
        <f>'SO 6087'!M221</f>
        <v>0</v>
      </c>
      <c r="D18" s="173">
        <f>'SO 6087'!I221</f>
        <v>0</v>
      </c>
      <c r="E18" s="174">
        <f>'SO 6087'!P221</f>
        <v>63.74</v>
      </c>
      <c r="F18" s="174">
        <f>'SO 6087'!S221</f>
        <v>0</v>
      </c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>
      <c r="A19" s="175" t="s">
        <v>50</v>
      </c>
      <c r="B19" s="173">
        <f>'SO 6087'!L533</f>
        <v>0</v>
      </c>
      <c r="C19" s="173">
        <f>'SO 6087'!M533</f>
        <v>0</v>
      </c>
      <c r="D19" s="173">
        <f>'SO 6087'!I533</f>
        <v>0</v>
      </c>
      <c r="E19" s="174">
        <f>'SO 6087'!P533</f>
        <v>162.47</v>
      </c>
      <c r="F19" s="174">
        <f>'SO 6087'!S533</f>
        <v>0</v>
      </c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>
      <c r="A20" s="175" t="s">
        <v>51</v>
      </c>
      <c r="B20" s="173">
        <f>'SO 6087'!L706</f>
        <v>0</v>
      </c>
      <c r="C20" s="173">
        <f>'SO 6087'!M706</f>
        <v>0</v>
      </c>
      <c r="D20" s="173">
        <f>'SO 6087'!I706</f>
        <v>0</v>
      </c>
      <c r="E20" s="174">
        <f>'SO 6087'!P706</f>
        <v>181.55</v>
      </c>
      <c r="F20" s="174">
        <f>'SO 6087'!S706</f>
        <v>187.19</v>
      </c>
    </row>
    <row r="21" spans="1:26">
      <c r="A21" s="175" t="s">
        <v>52</v>
      </c>
      <c r="B21" s="173">
        <f>'SO 6087'!L710</f>
        <v>0</v>
      </c>
      <c r="C21" s="173">
        <f>'SO 6087'!M710</f>
        <v>0</v>
      </c>
      <c r="D21" s="173">
        <f>'SO 6087'!I710</f>
        <v>0</v>
      </c>
      <c r="E21" s="174">
        <f>'SO 6087'!P710</f>
        <v>0</v>
      </c>
      <c r="F21" s="174">
        <f>'SO 6087'!S710</f>
        <v>0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>
      <c r="A22" s="171" t="s">
        <v>44</v>
      </c>
      <c r="B22" s="172">
        <f>'SO 6087'!L712</f>
        <v>0</v>
      </c>
      <c r="C22" s="172">
        <f>'SO 6087'!M712</f>
        <v>0</v>
      </c>
      <c r="D22" s="172">
        <f>'SO 6087'!I712</f>
        <v>0</v>
      </c>
      <c r="E22" s="176">
        <f>'SO 6087'!P712</f>
        <v>604.29999999999995</v>
      </c>
      <c r="F22" s="176">
        <f>'SO 6087'!S712</f>
        <v>187.19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>
      <c r="A23" s="177"/>
      <c r="B23" s="178"/>
      <c r="C23" s="178"/>
      <c r="D23" s="178"/>
      <c r="E23" s="179"/>
      <c r="F23" s="179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>
      <c r="A24" s="171" t="s">
        <v>53</v>
      </c>
      <c r="B24" s="172"/>
      <c r="C24" s="173"/>
      <c r="D24" s="173"/>
      <c r="E24" s="174"/>
      <c r="F24" s="174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>
      <c r="A25" s="175" t="s">
        <v>54</v>
      </c>
      <c r="B25" s="173">
        <f>'SO 6087'!L744</f>
        <v>0</v>
      </c>
      <c r="C25" s="173">
        <f>'SO 6087'!M744</f>
        <v>0</v>
      </c>
      <c r="D25" s="173">
        <f>'SO 6087'!I744</f>
        <v>0</v>
      </c>
      <c r="E25" s="174">
        <f>'SO 6087'!P744</f>
        <v>0.51</v>
      </c>
      <c r="F25" s="174">
        <f>'SO 6087'!S744</f>
        <v>0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>
      <c r="A26" s="175" t="s">
        <v>55</v>
      </c>
      <c r="B26" s="173">
        <f>'SO 6087'!L772</f>
        <v>0</v>
      </c>
      <c r="C26" s="173">
        <f>'SO 6087'!M772</f>
        <v>0</v>
      </c>
      <c r="D26" s="173">
        <f>'SO 6087'!I772</f>
        <v>0</v>
      </c>
      <c r="E26" s="174">
        <f>'SO 6087'!P772</f>
        <v>1.3</v>
      </c>
      <c r="F26" s="174">
        <f>'SO 6087'!S772</f>
        <v>0</v>
      </c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>
      <c r="A27" s="175" t="s">
        <v>56</v>
      </c>
      <c r="B27" s="173">
        <f>'SO 6087'!L846</f>
        <v>0</v>
      </c>
      <c r="C27" s="173">
        <f>'SO 6087'!M846</f>
        <v>0</v>
      </c>
      <c r="D27" s="173">
        <f>'SO 6087'!I846</f>
        <v>0</v>
      </c>
      <c r="E27" s="174">
        <f>'SO 6087'!P846</f>
        <v>20.65</v>
      </c>
      <c r="F27" s="174">
        <f>'SO 6087'!S846</f>
        <v>0</v>
      </c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spans="1:26">
      <c r="A28" s="175" t="s">
        <v>57</v>
      </c>
      <c r="B28" s="173">
        <f>'SO 6087'!L850</f>
        <v>0</v>
      </c>
      <c r="C28" s="173">
        <f>'SO 6087'!M850</f>
        <v>0</v>
      </c>
      <c r="D28" s="173">
        <f>'SO 6087'!I850</f>
        <v>0</v>
      </c>
      <c r="E28" s="174">
        <f>'SO 6087'!P850</f>
        <v>0.02</v>
      </c>
      <c r="F28" s="174">
        <f>'SO 6087'!S850</f>
        <v>0</v>
      </c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:26">
      <c r="A29" s="175" t="s">
        <v>58</v>
      </c>
      <c r="B29" s="173">
        <f>'SO 6087'!L854</f>
        <v>0</v>
      </c>
      <c r="C29" s="173">
        <f>'SO 6087'!M854</f>
        <v>0</v>
      </c>
      <c r="D29" s="173">
        <f>'SO 6087'!I854</f>
        <v>0</v>
      </c>
      <c r="E29" s="174">
        <f>'SO 6087'!P854</f>
        <v>0.01</v>
      </c>
      <c r="F29" s="174">
        <f>'SO 6087'!S854</f>
        <v>0</v>
      </c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spans="1:26">
      <c r="A30" s="175" t="s">
        <v>59</v>
      </c>
      <c r="B30" s="173">
        <f>'SO 6087'!L865</f>
        <v>0</v>
      </c>
      <c r="C30" s="173">
        <f>'SO 6087'!M865</f>
        <v>0</v>
      </c>
      <c r="D30" s="173">
        <f>'SO 6087'!I865</f>
        <v>0</v>
      </c>
      <c r="E30" s="174">
        <f>'SO 6087'!P865</f>
        <v>0.88</v>
      </c>
      <c r="F30" s="174">
        <f>'SO 6087'!S865</f>
        <v>0</v>
      </c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:26">
      <c r="A31" s="175" t="s">
        <v>60</v>
      </c>
      <c r="B31" s="173">
        <f>'SO 6087'!L897</f>
        <v>0</v>
      </c>
      <c r="C31" s="173">
        <f>'SO 6087'!M897</f>
        <v>0</v>
      </c>
      <c r="D31" s="173">
        <f>'SO 6087'!I897</f>
        <v>0</v>
      </c>
      <c r="E31" s="174">
        <f>'SO 6087'!P897</f>
        <v>2.63</v>
      </c>
      <c r="F31" s="174">
        <f>'SO 6087'!S897</f>
        <v>0</v>
      </c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spans="1:26">
      <c r="A32" s="175" t="s">
        <v>61</v>
      </c>
      <c r="B32" s="173">
        <f>'SO 6087'!L911</f>
        <v>0</v>
      </c>
      <c r="C32" s="173">
        <f>'SO 6087'!M911</f>
        <v>0</v>
      </c>
      <c r="D32" s="173">
        <f>'SO 6087'!I911</f>
        <v>0</v>
      </c>
      <c r="E32" s="174">
        <f>'SO 6087'!P911</f>
        <v>3.91</v>
      </c>
      <c r="F32" s="174">
        <f>'SO 6087'!S911</f>
        <v>0</v>
      </c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spans="1:26">
      <c r="A33" s="175" t="s">
        <v>62</v>
      </c>
      <c r="B33" s="173">
        <f>'SO 6087'!L938</f>
        <v>0</v>
      </c>
      <c r="C33" s="173">
        <f>'SO 6087'!M938</f>
        <v>0</v>
      </c>
      <c r="D33" s="173">
        <f>'SO 6087'!I938</f>
        <v>0</v>
      </c>
      <c r="E33" s="174">
        <f>'SO 6087'!P938</f>
        <v>1.03</v>
      </c>
      <c r="F33" s="174">
        <f>'SO 6087'!S938</f>
        <v>0.11</v>
      </c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:26">
      <c r="A34" s="175" t="s">
        <v>63</v>
      </c>
      <c r="B34" s="173">
        <f>'SO 6087'!L1002</f>
        <v>0</v>
      </c>
      <c r="C34" s="173">
        <f>'SO 6087'!M1002</f>
        <v>0</v>
      </c>
      <c r="D34" s="173">
        <f>'SO 6087'!I1002</f>
        <v>0</v>
      </c>
      <c r="E34" s="174">
        <f>'SO 6087'!P1002</f>
        <v>1.58</v>
      </c>
      <c r="F34" s="174">
        <f>'SO 6087'!S1002</f>
        <v>0</v>
      </c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:26">
      <c r="A35" s="175" t="s">
        <v>64</v>
      </c>
      <c r="B35" s="173">
        <f>'SO 6087'!L1049</f>
        <v>0</v>
      </c>
      <c r="C35" s="173">
        <f>'SO 6087'!M1049</f>
        <v>0</v>
      </c>
      <c r="D35" s="173">
        <f>'SO 6087'!I1049</f>
        <v>0</v>
      </c>
      <c r="E35" s="174">
        <f>'SO 6087'!P1049</f>
        <v>0.91</v>
      </c>
      <c r="F35" s="174">
        <f>'SO 6087'!S1049</f>
        <v>0.01</v>
      </c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>
      <c r="A36" s="175" t="s">
        <v>65</v>
      </c>
      <c r="B36" s="173">
        <f>'SO 6087'!L1126</f>
        <v>0</v>
      </c>
      <c r="C36" s="173">
        <f>'SO 6087'!M1126</f>
        <v>0</v>
      </c>
      <c r="D36" s="173">
        <f>'SO 6087'!I1126</f>
        <v>0</v>
      </c>
      <c r="E36" s="174">
        <f>'SO 6087'!P1126</f>
        <v>7.06</v>
      </c>
      <c r="F36" s="174">
        <f>'SO 6087'!S1126</f>
        <v>0</v>
      </c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:26">
      <c r="A37" s="175" t="s">
        <v>66</v>
      </c>
      <c r="B37" s="173">
        <f>'SO 6087'!L1141</f>
        <v>0</v>
      </c>
      <c r="C37" s="173">
        <f>'SO 6087'!M1141</f>
        <v>0</v>
      </c>
      <c r="D37" s="173">
        <f>'SO 6087'!I1141</f>
        <v>0</v>
      </c>
      <c r="E37" s="174">
        <f>'SO 6087'!P1141</f>
        <v>3.79</v>
      </c>
      <c r="F37" s="174">
        <f>'SO 6087'!S1141</f>
        <v>0</v>
      </c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spans="1:26">
      <c r="A38" s="175" t="s">
        <v>67</v>
      </c>
      <c r="B38" s="173">
        <f>'SO 6087'!L1198</f>
        <v>0</v>
      </c>
      <c r="C38" s="173">
        <f>'SO 6087'!M1198</f>
        <v>0</v>
      </c>
      <c r="D38" s="173">
        <f>'SO 6087'!I1198</f>
        <v>0</v>
      </c>
      <c r="E38" s="174">
        <f>'SO 6087'!P1198</f>
        <v>6.15</v>
      </c>
      <c r="F38" s="174">
        <f>'SO 6087'!S1198</f>
        <v>0</v>
      </c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spans="1:26">
      <c r="A39" s="175" t="s">
        <v>68</v>
      </c>
      <c r="B39" s="173">
        <f>'SO 6087'!L1223</f>
        <v>0</v>
      </c>
      <c r="C39" s="173">
        <f>'SO 6087'!M1223</f>
        <v>0</v>
      </c>
      <c r="D39" s="173">
        <f>'SO 6087'!I1223</f>
        <v>0</v>
      </c>
      <c r="E39" s="174">
        <f>'SO 6087'!P1223</f>
        <v>0.31</v>
      </c>
      <c r="F39" s="174">
        <f>'SO 6087'!S1223</f>
        <v>0</v>
      </c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spans="1:26">
      <c r="A40" s="175" t="s">
        <v>69</v>
      </c>
      <c r="B40" s="173">
        <f>'SO 6087'!L1239</f>
        <v>0</v>
      </c>
      <c r="C40" s="173">
        <f>'SO 6087'!M1239</f>
        <v>0</v>
      </c>
      <c r="D40" s="173">
        <f>'SO 6087'!I1239</f>
        <v>0</v>
      </c>
      <c r="E40" s="174">
        <f>'SO 6087'!P1239</f>
        <v>0.82</v>
      </c>
      <c r="F40" s="174">
        <f>'SO 6087'!S1239</f>
        <v>0</v>
      </c>
    </row>
    <row r="41" spans="1:26">
      <c r="A41" s="175" t="s">
        <v>70</v>
      </c>
      <c r="B41" s="173">
        <f>'SO 6087'!L1264</f>
        <v>0</v>
      </c>
      <c r="C41" s="173">
        <f>'SO 6087'!M1264</f>
        <v>0</v>
      </c>
      <c r="D41" s="173">
        <f>'SO 6087'!I1264</f>
        <v>0</v>
      </c>
      <c r="E41" s="174">
        <f>'SO 6087'!P1264</f>
        <v>0</v>
      </c>
      <c r="F41" s="174">
        <f>'SO 6087'!S1264</f>
        <v>0</v>
      </c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spans="1:26">
      <c r="A42" s="171" t="s">
        <v>53</v>
      </c>
      <c r="B42" s="172">
        <f>'SO 6087'!L1266</f>
        <v>0</v>
      </c>
      <c r="C42" s="172">
        <f>'SO 6087'!M1266</f>
        <v>0</v>
      </c>
      <c r="D42" s="172">
        <f>'SO 6087'!I1266</f>
        <v>0</v>
      </c>
      <c r="E42" s="176">
        <f>'SO 6087'!P1266</f>
        <v>51.55</v>
      </c>
      <c r="F42" s="176">
        <f>'SO 6087'!S1266</f>
        <v>0.12</v>
      </c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spans="1:26">
      <c r="A43" s="177"/>
      <c r="B43" s="178"/>
      <c r="C43" s="178"/>
      <c r="D43" s="178"/>
      <c r="E43" s="179"/>
      <c r="F43" s="179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spans="1:26">
      <c r="A44" s="171" t="s">
        <v>71</v>
      </c>
      <c r="B44" s="172"/>
      <c r="C44" s="173"/>
      <c r="D44" s="173"/>
      <c r="E44" s="174"/>
      <c r="F44" s="174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spans="1:26">
      <c r="A45" s="175" t="s">
        <v>72</v>
      </c>
      <c r="B45" s="173">
        <f>'SO 6087'!L1271</f>
        <v>0</v>
      </c>
      <c r="C45" s="173">
        <f>'SO 6087'!M1271</f>
        <v>0</v>
      </c>
      <c r="D45" s="173">
        <f>'SO 6087'!I1271</f>
        <v>0</v>
      </c>
      <c r="E45" s="174">
        <f>'SO 6087'!P1271</f>
        <v>0</v>
      </c>
      <c r="F45" s="174">
        <f>'SO 6087'!S1271</f>
        <v>0</v>
      </c>
    </row>
    <row r="46" spans="1:26">
      <c r="A46" s="175" t="s">
        <v>73</v>
      </c>
      <c r="B46" s="173">
        <f>'SO 6087'!L1275</f>
        <v>0</v>
      </c>
      <c r="C46" s="173">
        <f>'SO 6087'!M1275</f>
        <v>0</v>
      </c>
      <c r="D46" s="173">
        <f>'SO 6087'!I1275</f>
        <v>0</v>
      </c>
      <c r="E46" s="174">
        <f>'SO 6087'!P1275</f>
        <v>0</v>
      </c>
      <c r="F46" s="174">
        <f>'SO 6087'!S1275</f>
        <v>0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spans="1:26">
      <c r="A47" s="171" t="s">
        <v>71</v>
      </c>
      <c r="B47" s="172">
        <f>'SO 6087'!L1277</f>
        <v>0</v>
      </c>
      <c r="C47" s="172">
        <f>'SO 6087'!M1277</f>
        <v>0</v>
      </c>
      <c r="D47" s="172">
        <f>'SO 6087'!I1277</f>
        <v>0</v>
      </c>
      <c r="E47" s="176">
        <f>'SO 6087'!P1277</f>
        <v>0</v>
      </c>
      <c r="F47" s="176">
        <f>'SO 6087'!S1277</f>
        <v>0</v>
      </c>
    </row>
    <row r="48" spans="1:26">
      <c r="A48" s="177"/>
      <c r="B48" s="178"/>
      <c r="C48" s="178"/>
      <c r="D48" s="178"/>
      <c r="E48" s="179"/>
      <c r="F48" s="179"/>
    </row>
    <row r="49" spans="1:6">
      <c r="A49" s="171" t="s">
        <v>74</v>
      </c>
      <c r="B49" s="172">
        <f>'SO 6087'!L1278</f>
        <v>0</v>
      </c>
      <c r="C49" s="172">
        <f>'SO 6087'!M1278</f>
        <v>0</v>
      </c>
      <c r="D49" s="172">
        <f>'SO 6087'!I1278</f>
        <v>0</v>
      </c>
      <c r="E49" s="176">
        <f>'SO 6087'!P1278</f>
        <v>655.85</v>
      </c>
      <c r="F49" s="176">
        <f>'SO 6087'!S1278</f>
        <v>187.31</v>
      </c>
    </row>
    <row r="50" spans="1:6">
      <c r="A50" s="177"/>
      <c r="B50" s="178"/>
      <c r="C50" s="178"/>
      <c r="D50" s="178"/>
      <c r="E50" s="179"/>
      <c r="F50" s="179"/>
    </row>
    <row r="51" spans="1:6">
      <c r="A51" s="1"/>
      <c r="B51" s="139"/>
      <c r="C51" s="139"/>
      <c r="D51" s="139"/>
      <c r="E51" s="138"/>
      <c r="F51" s="138"/>
    </row>
    <row r="52" spans="1:6">
      <c r="A52" s="1"/>
      <c r="B52" s="139"/>
      <c r="C52" s="139"/>
      <c r="D52" s="139"/>
      <c r="E52" s="138"/>
      <c r="F52" s="138"/>
    </row>
    <row r="53" spans="1:6">
      <c r="A53" s="1"/>
      <c r="B53" s="139"/>
      <c r="C53" s="139"/>
      <c r="D53" s="139"/>
      <c r="E53" s="138"/>
      <c r="F53" s="138"/>
    </row>
    <row r="54" spans="1:6">
      <c r="A54" s="1"/>
      <c r="B54" s="139"/>
      <c r="C54" s="139"/>
      <c r="D54" s="139"/>
      <c r="E54" s="138"/>
      <c r="F54" s="138"/>
    </row>
    <row r="55" spans="1:6">
      <c r="A55" s="1"/>
      <c r="B55" s="139"/>
      <c r="C55" s="139"/>
      <c r="D55" s="139"/>
      <c r="E55" s="138"/>
      <c r="F55" s="138"/>
    </row>
    <row r="56" spans="1:6">
      <c r="A56" s="1"/>
      <c r="B56" s="139"/>
      <c r="C56" s="139"/>
      <c r="D56" s="139"/>
      <c r="E56" s="138"/>
      <c r="F56" s="138"/>
    </row>
    <row r="57" spans="1:6">
      <c r="A57" s="1"/>
      <c r="B57" s="139"/>
      <c r="C57" s="139"/>
      <c r="D57" s="139"/>
      <c r="E57" s="138"/>
      <c r="F57" s="138"/>
    </row>
    <row r="58" spans="1:6">
      <c r="A58" s="1"/>
      <c r="B58" s="139"/>
      <c r="C58" s="139"/>
      <c r="D58" s="139"/>
      <c r="E58" s="138"/>
      <c r="F58" s="138"/>
    </row>
    <row r="59" spans="1:6">
      <c r="A59" s="1"/>
      <c r="B59" s="139"/>
      <c r="C59" s="139"/>
      <c r="D59" s="139"/>
      <c r="E59" s="138"/>
      <c r="F59" s="138"/>
    </row>
    <row r="60" spans="1:6">
      <c r="A60" s="1"/>
      <c r="B60" s="139"/>
      <c r="C60" s="139"/>
      <c r="D60" s="139"/>
      <c r="E60" s="138"/>
      <c r="F60" s="138"/>
    </row>
    <row r="61" spans="1:6">
      <c r="A61" s="1"/>
      <c r="B61" s="139"/>
      <c r="C61" s="139"/>
      <c r="D61" s="139"/>
      <c r="E61" s="138"/>
      <c r="F61" s="138"/>
    </row>
    <row r="62" spans="1:6">
      <c r="A62" s="1"/>
      <c r="B62" s="139"/>
      <c r="C62" s="139"/>
      <c r="D62" s="139"/>
      <c r="E62" s="138"/>
      <c r="F62" s="138"/>
    </row>
    <row r="63" spans="1:6">
      <c r="A63" s="1"/>
      <c r="B63" s="139"/>
      <c r="C63" s="139"/>
      <c r="D63" s="139"/>
      <c r="E63" s="138"/>
      <c r="F63" s="138"/>
    </row>
    <row r="64" spans="1:6">
      <c r="A64" s="1"/>
      <c r="B64" s="139"/>
      <c r="C64" s="139"/>
      <c r="D64" s="139"/>
      <c r="E64" s="138"/>
      <c r="F64" s="138"/>
    </row>
    <row r="65" spans="1:6">
      <c r="A65" s="1"/>
      <c r="B65" s="139"/>
      <c r="C65" s="139"/>
      <c r="D65" s="139"/>
      <c r="E65" s="138"/>
      <c r="F65" s="138"/>
    </row>
    <row r="66" spans="1:6">
      <c r="A66" s="1"/>
      <c r="B66" s="139"/>
      <c r="C66" s="139"/>
      <c r="D66" s="139"/>
      <c r="E66" s="138"/>
      <c r="F66" s="138"/>
    </row>
    <row r="67" spans="1:6">
      <c r="A67" s="1"/>
      <c r="B67" s="139"/>
      <c r="C67" s="139"/>
      <c r="D67" s="139"/>
      <c r="E67" s="138"/>
      <c r="F67" s="138"/>
    </row>
    <row r="68" spans="1:6">
      <c r="A68" s="1"/>
      <c r="B68" s="139"/>
      <c r="C68" s="139"/>
      <c r="D68" s="139"/>
      <c r="E68" s="138"/>
      <c r="F68" s="138"/>
    </row>
    <row r="69" spans="1:6">
      <c r="A69" s="1"/>
      <c r="B69" s="139"/>
      <c r="C69" s="139"/>
      <c r="D69" s="139"/>
      <c r="E69" s="138"/>
      <c r="F69" s="138"/>
    </row>
    <row r="70" spans="1:6">
      <c r="A70" s="1"/>
      <c r="B70" s="139"/>
      <c r="C70" s="139"/>
      <c r="D70" s="139"/>
      <c r="E70" s="138"/>
      <c r="F70" s="138"/>
    </row>
    <row r="71" spans="1:6">
      <c r="A71" s="1"/>
      <c r="B71" s="139"/>
      <c r="C71" s="139"/>
      <c r="D71" s="139"/>
      <c r="E71" s="138"/>
      <c r="F71" s="138"/>
    </row>
    <row r="72" spans="1:6">
      <c r="A72" s="1"/>
      <c r="B72" s="139"/>
      <c r="C72" s="139"/>
      <c r="D72" s="139"/>
      <c r="E72" s="138"/>
      <c r="F72" s="138"/>
    </row>
    <row r="73" spans="1:6">
      <c r="A73" s="1"/>
      <c r="B73" s="139"/>
      <c r="C73" s="139"/>
      <c r="D73" s="139"/>
      <c r="E73" s="138"/>
      <c r="F73" s="138"/>
    </row>
    <row r="74" spans="1:6">
      <c r="A74" s="1"/>
      <c r="B74" s="139"/>
      <c r="C74" s="139"/>
      <c r="D74" s="139"/>
      <c r="E74" s="138"/>
      <c r="F74" s="138"/>
    </row>
    <row r="75" spans="1:6">
      <c r="A75" s="1"/>
      <c r="B75" s="139"/>
      <c r="C75" s="139"/>
      <c r="D75" s="139"/>
      <c r="E75" s="138"/>
      <c r="F75" s="138"/>
    </row>
    <row r="76" spans="1:6">
      <c r="A76" s="1"/>
      <c r="B76" s="139"/>
      <c r="C76" s="139"/>
      <c r="D76" s="139"/>
      <c r="E76" s="138"/>
      <c r="F76" s="138"/>
    </row>
    <row r="77" spans="1:6">
      <c r="A77" s="1"/>
      <c r="B77" s="139"/>
      <c r="C77" s="139"/>
      <c r="D77" s="139"/>
      <c r="E77" s="138"/>
      <c r="F77" s="138"/>
    </row>
    <row r="78" spans="1:6">
      <c r="A78" s="1"/>
      <c r="B78" s="139"/>
      <c r="C78" s="139"/>
      <c r="D78" s="139"/>
      <c r="E78" s="138"/>
      <c r="F78" s="138"/>
    </row>
    <row r="79" spans="1:6">
      <c r="A79" s="1"/>
      <c r="B79" s="139"/>
      <c r="C79" s="139"/>
      <c r="D79" s="139"/>
      <c r="E79" s="138"/>
      <c r="F79" s="138"/>
    </row>
    <row r="80" spans="1:6">
      <c r="A80" s="1"/>
      <c r="B80" s="139"/>
      <c r="C80" s="139"/>
      <c r="D80" s="139"/>
      <c r="E80" s="138"/>
      <c r="F80" s="138"/>
    </row>
    <row r="81" spans="1:6">
      <c r="A81" s="1"/>
      <c r="B81" s="139"/>
      <c r="C81" s="139"/>
      <c r="D81" s="139"/>
      <c r="E81" s="138"/>
      <c r="F81" s="138"/>
    </row>
    <row r="82" spans="1:6">
      <c r="A82" s="1"/>
      <c r="B82" s="139"/>
      <c r="C82" s="139"/>
      <c r="D82" s="139"/>
      <c r="E82" s="138"/>
      <c r="F82" s="138"/>
    </row>
    <row r="83" spans="1:6">
      <c r="A83" s="1"/>
      <c r="B83" s="139"/>
      <c r="C83" s="139"/>
      <c r="D83" s="139"/>
      <c r="E83" s="138"/>
      <c r="F83" s="138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278"/>
  <sheetViews>
    <sheetView tabSelected="1" workbookViewId="0">
      <selection activeCell="G14" sqref="G14"/>
    </sheetView>
  </sheetViews>
  <sheetFormatPr defaultRowHeight="15"/>
  <cols>
    <col min="1" max="1" width="4.7109375" customWidth="1"/>
    <col min="2" max="2" width="0" hidden="1" customWidth="1"/>
    <col min="3" max="3" width="10.7109375" customWidth="1"/>
    <col min="4" max="4" width="43.7109375" customWidth="1"/>
    <col min="5" max="5" width="5.7109375" customWidth="1"/>
    <col min="6" max="6" width="9.7109375" customWidth="1"/>
    <col min="7" max="7" width="6.7109375" customWidth="1"/>
    <col min="8" max="8" width="7.42578125" customWidth="1"/>
    <col min="9" max="9" width="7.85546875" customWidth="1"/>
    <col min="10" max="15" width="0" hidden="1" customWidth="1"/>
    <col min="16" max="16" width="9" customWidth="1"/>
    <col min="17" max="18" width="0" hidden="1" customWidth="1"/>
    <col min="19" max="19" width="9.5703125" customWidth="1"/>
    <col min="20" max="26" width="0" hidden="1" customWidth="1"/>
  </cols>
  <sheetData>
    <row r="1" spans="1:26">
      <c r="A1" s="4" t="s">
        <v>6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>
      <c r="A2" s="4" t="s">
        <v>1476</v>
      </c>
      <c r="B2" s="3"/>
      <c r="C2" s="3"/>
      <c r="D2" s="3"/>
      <c r="E2" s="4" t="s">
        <v>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>
      <c r="A3" s="4" t="s">
        <v>1475</v>
      </c>
      <c r="B3" s="3"/>
      <c r="C3" s="3"/>
      <c r="D3" s="3"/>
      <c r="E3" s="4" t="s">
        <v>1470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>
      <c r="A4" s="4" t="s">
        <v>1474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>
      <c r="A5" s="4" t="s">
        <v>1477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>
      <c r="A7" s="7" t="s">
        <v>1473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S7" s="6"/>
    </row>
    <row r="8" spans="1:26" ht="15.75">
      <c r="A8" s="150" t="s">
        <v>75</v>
      </c>
      <c r="B8" s="150" t="s">
        <v>76</v>
      </c>
      <c r="C8" s="150" t="s">
        <v>77</v>
      </c>
      <c r="D8" s="150" t="s">
        <v>78</v>
      </c>
      <c r="E8" s="150" t="s">
        <v>79</v>
      </c>
      <c r="F8" s="150" t="s">
        <v>80</v>
      </c>
      <c r="G8" s="150" t="s">
        <v>35</v>
      </c>
      <c r="H8" s="150" t="s">
        <v>36</v>
      </c>
      <c r="I8" s="150" t="s">
        <v>81</v>
      </c>
      <c r="J8" s="150"/>
      <c r="K8" s="150"/>
      <c r="L8" s="150"/>
      <c r="M8" s="150"/>
      <c r="N8" s="150"/>
      <c r="O8" s="150"/>
      <c r="P8" s="150" t="s">
        <v>82</v>
      </c>
      <c r="Q8" s="147"/>
      <c r="R8" s="147"/>
      <c r="S8" s="150" t="s">
        <v>83</v>
      </c>
      <c r="T8" s="148"/>
      <c r="U8" s="148"/>
      <c r="V8" s="148"/>
      <c r="W8" s="148"/>
      <c r="X8" s="148"/>
      <c r="Y8" s="148"/>
      <c r="Z8" s="148"/>
    </row>
    <row r="9" spans="1:26">
      <c r="A9" s="140"/>
      <c r="B9" s="140"/>
      <c r="C9" s="151"/>
      <c r="D9" s="143" t="s">
        <v>44</v>
      </c>
      <c r="E9" s="140"/>
      <c r="F9" s="152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2"/>
      <c r="R9" s="142"/>
      <c r="S9" s="140"/>
      <c r="T9" s="142"/>
      <c r="U9" s="142"/>
      <c r="V9" s="142"/>
      <c r="W9" s="142"/>
      <c r="X9" s="142"/>
      <c r="Y9" s="142"/>
      <c r="Z9" s="142"/>
    </row>
    <row r="10" spans="1:26">
      <c r="A10" s="144"/>
      <c r="B10" s="144"/>
      <c r="C10" s="144"/>
      <c r="D10" s="144" t="s">
        <v>45</v>
      </c>
      <c r="E10" s="144"/>
      <c r="F10" s="153"/>
      <c r="G10" s="145"/>
      <c r="H10" s="145"/>
      <c r="I10" s="145"/>
      <c r="J10" s="144"/>
      <c r="K10" s="144"/>
      <c r="L10" s="144"/>
      <c r="M10" s="144"/>
      <c r="N10" s="144"/>
      <c r="O10" s="144"/>
      <c r="P10" s="144"/>
      <c r="Q10" s="142"/>
      <c r="R10" s="142"/>
      <c r="S10" s="144"/>
      <c r="T10" s="142"/>
      <c r="U10" s="142"/>
      <c r="V10" s="142"/>
      <c r="W10" s="142"/>
      <c r="X10" s="142"/>
      <c r="Y10" s="142"/>
      <c r="Z10" s="142"/>
    </row>
    <row r="11" spans="1:26" ht="24.95" customHeight="1">
      <c r="A11" s="157">
        <v>1</v>
      </c>
      <c r="B11" s="154" t="s">
        <v>84</v>
      </c>
      <c r="C11" s="159" t="s">
        <v>85</v>
      </c>
      <c r="D11" s="154" t="s">
        <v>86</v>
      </c>
      <c r="E11" s="154" t="s">
        <v>87</v>
      </c>
      <c r="F11" s="155">
        <v>12.320074999999999</v>
      </c>
      <c r="G11" s="156"/>
      <c r="H11" s="156"/>
      <c r="I11" s="156">
        <f>ROUND(F11*(G11+H11),2)</f>
        <v>0</v>
      </c>
      <c r="J11" s="154">
        <f>ROUND(F11*(N11),2)</f>
        <v>0</v>
      </c>
      <c r="K11" s="1">
        <f>ROUND(F11*(O11),2)</f>
        <v>0</v>
      </c>
      <c r="L11" s="1"/>
      <c r="M11" s="1">
        <f>ROUND(F11*(G11+H11),2)</f>
        <v>0</v>
      </c>
      <c r="N11" s="1">
        <v>0</v>
      </c>
      <c r="O11" s="1"/>
      <c r="P11" s="153">
        <f>ROUND(F11*(R11),3)</f>
        <v>0</v>
      </c>
      <c r="Q11" s="160"/>
      <c r="R11" s="160">
        <v>0</v>
      </c>
      <c r="S11" s="153">
        <f>ROUND(F11*(X11),3)</f>
        <v>0</v>
      </c>
      <c r="X11">
        <v>0</v>
      </c>
      <c r="Z11">
        <v>0</v>
      </c>
    </row>
    <row r="12" spans="1:26" ht="12" customHeight="1">
      <c r="A12" s="154"/>
      <c r="B12" s="154"/>
      <c r="C12" s="158"/>
      <c r="D12" s="158" t="s">
        <v>88</v>
      </c>
      <c r="E12" s="154"/>
      <c r="F12" s="155"/>
      <c r="G12" s="156"/>
      <c r="H12" s="156"/>
      <c r="I12" s="156"/>
      <c r="J12" s="154"/>
      <c r="K12" s="1"/>
      <c r="L12" s="1"/>
      <c r="M12" s="1"/>
      <c r="N12" s="1"/>
      <c r="O12" s="1"/>
      <c r="P12" s="1"/>
      <c r="S12" s="1"/>
    </row>
    <row r="13" spans="1:26" ht="24" customHeight="1">
      <c r="A13" s="154"/>
      <c r="B13" s="154"/>
      <c r="C13" s="154"/>
      <c r="D13" s="154" t="s">
        <v>89</v>
      </c>
      <c r="E13" s="154"/>
      <c r="F13" s="155">
        <v>6.0490750000000002</v>
      </c>
      <c r="G13" s="156"/>
      <c r="H13" s="156"/>
      <c r="I13" s="156"/>
      <c r="J13" s="154"/>
      <c r="K13" s="1"/>
      <c r="L13" s="1"/>
      <c r="M13" s="1"/>
      <c r="N13" s="1"/>
      <c r="O13" s="1"/>
      <c r="P13" s="1"/>
      <c r="Q13" t="s">
        <v>90</v>
      </c>
      <c r="S13" s="1"/>
    </row>
    <row r="14" spans="1:26" ht="12" customHeight="1">
      <c r="A14" s="154"/>
      <c r="B14" s="154"/>
      <c r="C14" s="158"/>
      <c r="D14" s="158" t="s">
        <v>91</v>
      </c>
      <c r="E14" s="154"/>
      <c r="F14" s="155"/>
      <c r="G14" s="156"/>
      <c r="H14" s="156"/>
      <c r="I14" s="156"/>
      <c r="J14" s="154"/>
      <c r="K14" s="1"/>
      <c r="L14" s="1"/>
      <c r="M14" s="1"/>
      <c r="N14" s="1"/>
      <c r="O14" s="1"/>
      <c r="P14" s="1"/>
      <c r="S14" s="1"/>
    </row>
    <row r="15" spans="1:26">
      <c r="A15" s="154"/>
      <c r="B15" s="154"/>
      <c r="C15" s="154"/>
      <c r="D15" s="154" t="s">
        <v>92</v>
      </c>
      <c r="E15" s="154"/>
      <c r="F15" s="155">
        <v>1.1114999999999999</v>
      </c>
      <c r="G15" s="156"/>
      <c r="H15" s="156"/>
      <c r="I15" s="156"/>
      <c r="J15" s="154"/>
      <c r="K15" s="1"/>
      <c r="L15" s="1"/>
      <c r="M15" s="1"/>
      <c r="N15" s="1"/>
      <c r="O15" s="1"/>
      <c r="P15" s="1"/>
      <c r="Q15" t="s">
        <v>90</v>
      </c>
      <c r="S15" s="1"/>
    </row>
    <row r="16" spans="1:26" ht="12" customHeight="1">
      <c r="A16" s="154"/>
      <c r="B16" s="154"/>
      <c r="C16" s="158"/>
      <c r="D16" s="158" t="s">
        <v>93</v>
      </c>
      <c r="E16" s="154"/>
      <c r="F16" s="155"/>
      <c r="G16" s="156"/>
      <c r="H16" s="156"/>
      <c r="I16" s="156"/>
      <c r="J16" s="154"/>
      <c r="K16" s="1"/>
      <c r="L16" s="1"/>
      <c r="M16" s="1"/>
      <c r="N16" s="1"/>
      <c r="O16" s="1"/>
      <c r="P16" s="1"/>
      <c r="S16" s="1"/>
    </row>
    <row r="17" spans="1:26">
      <c r="A17" s="154"/>
      <c r="B17" s="154"/>
      <c r="C17" s="154"/>
      <c r="D17" s="154" t="s">
        <v>94</v>
      </c>
      <c r="E17" s="154"/>
      <c r="F17" s="155">
        <v>5.1595000000000004</v>
      </c>
      <c r="G17" s="156"/>
      <c r="H17" s="156"/>
      <c r="I17" s="156"/>
      <c r="J17" s="154"/>
      <c r="K17" s="1"/>
      <c r="L17" s="1"/>
      <c r="M17" s="1"/>
      <c r="N17" s="1"/>
      <c r="O17" s="1"/>
      <c r="P17" s="1"/>
      <c r="Q17" t="s">
        <v>90</v>
      </c>
      <c r="S17" s="1"/>
    </row>
    <row r="18" spans="1:26" ht="24.95" customHeight="1">
      <c r="A18" s="157">
        <v>2</v>
      </c>
      <c r="B18" s="154" t="s">
        <v>84</v>
      </c>
      <c r="C18" s="159" t="s">
        <v>95</v>
      </c>
      <c r="D18" s="154" t="s">
        <v>96</v>
      </c>
      <c r="E18" s="154" t="s">
        <v>97</v>
      </c>
      <c r="F18" s="155">
        <v>12.32</v>
      </c>
      <c r="G18" s="156"/>
      <c r="H18" s="156"/>
      <c r="I18" s="156">
        <f>ROUND(F18*(G18+H18),2)</f>
        <v>0</v>
      </c>
      <c r="J18" s="154">
        <f>ROUND(F18*(N18),2)</f>
        <v>0</v>
      </c>
      <c r="K18" s="1">
        <f>ROUND(F18*(O18),2)</f>
        <v>0</v>
      </c>
      <c r="L18" s="1"/>
      <c r="M18" s="1">
        <f>ROUND(F18*(G18+H18),2)</f>
        <v>0</v>
      </c>
      <c r="N18" s="1">
        <v>0</v>
      </c>
      <c r="O18" s="1"/>
      <c r="P18" s="153">
        <f>ROUND(F18*(R18),3)</f>
        <v>0</v>
      </c>
      <c r="Q18" s="160"/>
      <c r="R18" s="160">
        <v>0</v>
      </c>
      <c r="S18" s="153">
        <f>ROUND(F18*(X18),3)</f>
        <v>0</v>
      </c>
      <c r="X18">
        <v>0</v>
      </c>
      <c r="Z18">
        <v>0</v>
      </c>
    </row>
    <row r="19" spans="1:26" ht="24.95" customHeight="1">
      <c r="A19" s="157">
        <v>3</v>
      </c>
      <c r="B19" s="154" t="s">
        <v>84</v>
      </c>
      <c r="C19" s="159" t="s">
        <v>98</v>
      </c>
      <c r="D19" s="154" t="s">
        <v>99</v>
      </c>
      <c r="E19" s="154" t="s">
        <v>87</v>
      </c>
      <c r="F19" s="155">
        <v>12.32</v>
      </c>
      <c r="G19" s="156"/>
      <c r="H19" s="156"/>
      <c r="I19" s="156">
        <f>ROUND(F19*(G19+H19),2)</f>
        <v>0</v>
      </c>
      <c r="J19" s="154">
        <f>ROUND(F19*(N19),2)</f>
        <v>0</v>
      </c>
      <c r="K19" s="1">
        <f>ROUND(F19*(O19),2)</f>
        <v>0</v>
      </c>
      <c r="L19" s="1"/>
      <c r="M19" s="1">
        <f>ROUND(F19*(G19+H19),2)</f>
        <v>0</v>
      </c>
      <c r="N19" s="1">
        <v>0</v>
      </c>
      <c r="O19" s="1"/>
      <c r="P19" s="153">
        <f>ROUND(F19*(R19),3)</f>
        <v>0</v>
      </c>
      <c r="Q19" s="160"/>
      <c r="R19" s="160">
        <v>0</v>
      </c>
      <c r="S19" s="153">
        <f>ROUND(F19*(X19),3)</f>
        <v>0</v>
      </c>
      <c r="X19">
        <v>0</v>
      </c>
      <c r="Z19">
        <v>0</v>
      </c>
    </row>
    <row r="20" spans="1:26" ht="24.95" customHeight="1">
      <c r="A20" s="157">
        <v>4</v>
      </c>
      <c r="B20" s="154" t="s">
        <v>84</v>
      </c>
      <c r="C20" s="159" t="s">
        <v>100</v>
      </c>
      <c r="D20" s="154" t="s">
        <v>101</v>
      </c>
      <c r="E20" s="154" t="s">
        <v>87</v>
      </c>
      <c r="F20" s="155">
        <v>12.32</v>
      </c>
      <c r="G20" s="156"/>
      <c r="H20" s="156"/>
      <c r="I20" s="156">
        <f>ROUND(F20*(G20+H20),2)</f>
        <v>0</v>
      </c>
      <c r="J20" s="154">
        <f>ROUND(F20*(N20),2)</f>
        <v>0</v>
      </c>
      <c r="K20" s="1">
        <f>ROUND(F20*(O20),2)</f>
        <v>0</v>
      </c>
      <c r="L20" s="1"/>
      <c r="M20" s="1">
        <f>ROUND(F20*(G20+H20),2)</f>
        <v>0</v>
      </c>
      <c r="N20" s="1">
        <v>0</v>
      </c>
      <c r="O20" s="1"/>
      <c r="P20" s="153">
        <f>ROUND(F20*(R20),3)</f>
        <v>0</v>
      </c>
      <c r="Q20" s="160"/>
      <c r="R20" s="160">
        <v>0</v>
      </c>
      <c r="S20" s="153">
        <f>ROUND(F20*(X20),3)</f>
        <v>0</v>
      </c>
      <c r="X20">
        <v>0</v>
      </c>
      <c r="Z20">
        <v>0</v>
      </c>
    </row>
    <row r="21" spans="1:26">
      <c r="A21" s="144"/>
      <c r="B21" s="144"/>
      <c r="C21" s="144"/>
      <c r="D21" s="144" t="s">
        <v>45</v>
      </c>
      <c r="E21" s="144"/>
      <c r="F21" s="153"/>
      <c r="G21" s="146">
        <f>ROUND((SUM(L10:L20))/1,2)</f>
        <v>0</v>
      </c>
      <c r="H21" s="146">
        <f>ROUND((SUM(M10:M20))/1,2)</f>
        <v>0</v>
      </c>
      <c r="I21" s="146">
        <f>ROUND((SUM(I10:I20))/1,2)</f>
        <v>0</v>
      </c>
      <c r="J21" s="144"/>
      <c r="K21" s="144"/>
      <c r="L21" s="144">
        <f>ROUND((SUM(L10:L20))/1,2)</f>
        <v>0</v>
      </c>
      <c r="M21" s="144">
        <f>ROUND((SUM(M10:M20))/1,2)</f>
        <v>0</v>
      </c>
      <c r="N21" s="144"/>
      <c r="O21" s="144"/>
      <c r="P21" s="161">
        <f>ROUND((SUM(P10:P20))/1,2)</f>
        <v>0</v>
      </c>
      <c r="Q21" s="142"/>
      <c r="R21" s="142"/>
      <c r="S21" s="161">
        <f>ROUND((SUM(S10:S20))/1,2)</f>
        <v>0</v>
      </c>
      <c r="T21" s="142"/>
      <c r="U21" s="142"/>
      <c r="V21" s="142"/>
      <c r="W21" s="142"/>
      <c r="X21" s="142"/>
      <c r="Y21" s="142"/>
      <c r="Z21" s="142"/>
    </row>
    <row r="22" spans="1:26">
      <c r="A22" s="1"/>
      <c r="B22" s="1"/>
      <c r="C22" s="1"/>
      <c r="D22" s="1"/>
      <c r="E22" s="1"/>
      <c r="F22" s="149"/>
      <c r="G22" s="139"/>
      <c r="H22" s="139"/>
      <c r="I22" s="139"/>
      <c r="J22" s="1"/>
      <c r="K22" s="1"/>
      <c r="L22" s="1"/>
      <c r="M22" s="1"/>
      <c r="N22" s="1"/>
      <c r="O22" s="1"/>
      <c r="P22" s="1"/>
      <c r="S22" s="1"/>
    </row>
    <row r="23" spans="1:26">
      <c r="A23" s="144"/>
      <c r="B23" s="144"/>
      <c r="C23" s="144"/>
      <c r="D23" s="144" t="s">
        <v>46</v>
      </c>
      <c r="E23" s="144"/>
      <c r="F23" s="153"/>
      <c r="G23" s="145"/>
      <c r="H23" s="145"/>
      <c r="I23" s="145"/>
      <c r="J23" s="144"/>
      <c r="K23" s="144"/>
      <c r="L23" s="144"/>
      <c r="M23" s="144"/>
      <c r="N23" s="144"/>
      <c r="O23" s="144"/>
      <c r="P23" s="144"/>
      <c r="Q23" s="142"/>
      <c r="R23" s="142"/>
      <c r="S23" s="144"/>
      <c r="T23" s="142"/>
      <c r="U23" s="142"/>
      <c r="V23" s="142"/>
      <c r="W23" s="142"/>
      <c r="X23" s="142"/>
      <c r="Y23" s="142"/>
      <c r="Z23" s="142"/>
    </row>
    <row r="24" spans="1:26" ht="24.95" customHeight="1">
      <c r="A24" s="157">
        <v>5</v>
      </c>
      <c r="B24" s="154" t="s">
        <v>102</v>
      </c>
      <c r="C24" s="159" t="s">
        <v>103</v>
      </c>
      <c r="D24" s="154" t="s">
        <v>104</v>
      </c>
      <c r="E24" s="154" t="s">
        <v>87</v>
      </c>
      <c r="F24" s="155">
        <v>18.14575</v>
      </c>
      <c r="G24" s="156"/>
      <c r="H24" s="156"/>
      <c r="I24" s="156">
        <f>ROUND(F24*(G24+H24),2)</f>
        <v>0</v>
      </c>
      <c r="J24" s="154">
        <f>ROUND(F24*(N24),2)</f>
        <v>0</v>
      </c>
      <c r="K24" s="1">
        <f>ROUND(F24*(O24),2)</f>
        <v>0</v>
      </c>
      <c r="L24" s="1"/>
      <c r="M24" s="1">
        <f>ROUND(F24*(G24+H24),2)</f>
        <v>0</v>
      </c>
      <c r="N24" s="1">
        <v>0</v>
      </c>
      <c r="O24" s="1"/>
      <c r="P24" s="153">
        <f>ROUND(F24*(R24),3)</f>
        <v>43.149000000000001</v>
      </c>
      <c r="Q24" s="160"/>
      <c r="R24" s="160">
        <v>2.3778966129999999</v>
      </c>
      <c r="S24" s="153">
        <f>ROUND(F24*(X24),3)</f>
        <v>0</v>
      </c>
      <c r="X24">
        <v>0</v>
      </c>
      <c r="Z24">
        <v>0</v>
      </c>
    </row>
    <row r="25" spans="1:26" ht="12" customHeight="1">
      <c r="A25" s="154"/>
      <c r="B25" s="154"/>
      <c r="C25" s="158"/>
      <c r="D25" s="158" t="s">
        <v>88</v>
      </c>
      <c r="E25" s="154"/>
      <c r="F25" s="155"/>
      <c r="G25" s="156"/>
      <c r="H25" s="156"/>
      <c r="I25" s="156"/>
      <c r="J25" s="154"/>
      <c r="K25" s="1"/>
      <c r="L25" s="1"/>
      <c r="M25" s="1"/>
      <c r="N25" s="1"/>
      <c r="O25" s="1"/>
      <c r="P25" s="1"/>
      <c r="S25" s="1"/>
    </row>
    <row r="26" spans="1:26" ht="24" customHeight="1">
      <c r="A26" s="154"/>
      <c r="B26" s="154"/>
      <c r="C26" s="154"/>
      <c r="D26" s="154" t="s">
        <v>105</v>
      </c>
      <c r="E26" s="154"/>
      <c r="F26" s="155">
        <v>8.3100500000000004</v>
      </c>
      <c r="G26" s="156"/>
      <c r="H26" s="156"/>
      <c r="I26" s="156"/>
      <c r="J26" s="154"/>
      <c r="K26" s="1"/>
      <c r="L26" s="1"/>
      <c r="M26" s="1"/>
      <c r="N26" s="1"/>
      <c r="O26" s="1"/>
      <c r="P26" s="1"/>
      <c r="Q26" t="s">
        <v>90</v>
      </c>
      <c r="S26" s="1"/>
    </row>
    <row r="27" spans="1:26" ht="12" customHeight="1">
      <c r="A27" s="154"/>
      <c r="B27" s="154"/>
      <c r="C27" s="158"/>
      <c r="D27" s="158" t="s">
        <v>91</v>
      </c>
      <c r="E27" s="154"/>
      <c r="F27" s="155"/>
      <c r="G27" s="156"/>
      <c r="H27" s="156"/>
      <c r="I27" s="156"/>
      <c r="J27" s="154"/>
      <c r="K27" s="1"/>
      <c r="L27" s="1"/>
      <c r="M27" s="1"/>
      <c r="N27" s="1"/>
      <c r="O27" s="1"/>
      <c r="P27" s="1"/>
      <c r="S27" s="1"/>
    </row>
    <row r="28" spans="1:26">
      <c r="A28" s="154"/>
      <c r="B28" s="154"/>
      <c r="C28" s="154"/>
      <c r="D28" s="154" t="s">
        <v>106</v>
      </c>
      <c r="E28" s="154"/>
      <c r="F28" s="155">
        <v>1.4624999999999999</v>
      </c>
      <c r="G28" s="156"/>
      <c r="H28" s="156"/>
      <c r="I28" s="156"/>
      <c r="J28" s="154"/>
      <c r="K28" s="1"/>
      <c r="L28" s="1"/>
      <c r="M28" s="1"/>
      <c r="N28" s="1"/>
      <c r="O28" s="1"/>
      <c r="P28" s="1"/>
      <c r="Q28" t="s">
        <v>90</v>
      </c>
      <c r="S28" s="1"/>
    </row>
    <row r="29" spans="1:26" ht="12" customHeight="1">
      <c r="A29" s="154"/>
      <c r="B29" s="154"/>
      <c r="C29" s="158"/>
      <c r="D29" s="158" t="s">
        <v>93</v>
      </c>
      <c r="E29" s="154"/>
      <c r="F29" s="155"/>
      <c r="G29" s="156"/>
      <c r="H29" s="156"/>
      <c r="I29" s="156"/>
      <c r="J29" s="154"/>
      <c r="K29" s="1"/>
      <c r="L29" s="1"/>
      <c r="M29" s="1"/>
      <c r="N29" s="1"/>
      <c r="O29" s="1"/>
      <c r="P29" s="1"/>
      <c r="S29" s="1"/>
    </row>
    <row r="30" spans="1:26">
      <c r="A30" s="154"/>
      <c r="B30" s="154"/>
      <c r="C30" s="154"/>
      <c r="D30" s="154" t="s">
        <v>107</v>
      </c>
      <c r="E30" s="154"/>
      <c r="F30" s="155">
        <v>8.3732000000000006</v>
      </c>
      <c r="G30" s="156"/>
      <c r="H30" s="156"/>
      <c r="I30" s="156"/>
      <c r="J30" s="154"/>
      <c r="K30" s="1"/>
      <c r="L30" s="1"/>
      <c r="M30" s="1"/>
      <c r="N30" s="1"/>
      <c r="O30" s="1"/>
      <c r="P30" s="1"/>
      <c r="Q30" t="s">
        <v>90</v>
      </c>
      <c r="S30" s="1"/>
    </row>
    <row r="31" spans="1:26" ht="24.95" customHeight="1">
      <c r="A31" s="157">
        <v>6</v>
      </c>
      <c r="B31" s="154" t="s">
        <v>102</v>
      </c>
      <c r="C31" s="159" t="s">
        <v>108</v>
      </c>
      <c r="D31" s="154" t="s">
        <v>109</v>
      </c>
      <c r="E31" s="154" t="s">
        <v>110</v>
      </c>
      <c r="F31" s="155">
        <v>12.519</v>
      </c>
      <c r="G31" s="156"/>
      <c r="H31" s="156"/>
      <c r="I31" s="156">
        <f>ROUND(F31*(G31+H31),2)</f>
        <v>0</v>
      </c>
      <c r="J31" s="154">
        <f>ROUND(F31*(N31),2)</f>
        <v>0</v>
      </c>
      <c r="K31" s="1">
        <f>ROUND(F31*(O31),2)</f>
        <v>0</v>
      </c>
      <c r="L31" s="1"/>
      <c r="M31" s="1">
        <f>ROUND(F31*(G31+H31),2)</f>
        <v>0</v>
      </c>
      <c r="N31" s="1">
        <v>0</v>
      </c>
      <c r="O31" s="1"/>
      <c r="P31" s="153">
        <f>ROUND(F31*(R31),3)</f>
        <v>8.9999999999999993E-3</v>
      </c>
      <c r="Q31" s="160"/>
      <c r="R31" s="160">
        <v>7.3374849999999995E-4</v>
      </c>
      <c r="S31" s="153">
        <f>ROUND(F31*(X31),3)</f>
        <v>0</v>
      </c>
      <c r="X31">
        <v>0</v>
      </c>
      <c r="Z31">
        <v>0</v>
      </c>
    </row>
    <row r="32" spans="1:26" ht="12" customHeight="1">
      <c r="A32" s="154"/>
      <c r="B32" s="154"/>
      <c r="C32" s="158"/>
      <c r="D32" s="158" t="s">
        <v>88</v>
      </c>
      <c r="E32" s="154"/>
      <c r="F32" s="155"/>
      <c r="G32" s="156"/>
      <c r="H32" s="156"/>
      <c r="I32" s="156"/>
      <c r="J32" s="154"/>
      <c r="K32" s="1"/>
      <c r="L32" s="1"/>
      <c r="M32" s="1"/>
      <c r="N32" s="1"/>
      <c r="O32" s="1"/>
      <c r="P32" s="1"/>
      <c r="S32" s="1"/>
    </row>
    <row r="33" spans="1:26" ht="24" customHeight="1">
      <c r="A33" s="154"/>
      <c r="B33" s="154"/>
      <c r="C33" s="154"/>
      <c r="D33" s="154" t="s">
        <v>111</v>
      </c>
      <c r="E33" s="154"/>
      <c r="F33" s="155">
        <v>7.4009999999999998</v>
      </c>
      <c r="G33" s="156"/>
      <c r="H33" s="156"/>
      <c r="I33" s="156"/>
      <c r="J33" s="154"/>
      <c r="K33" s="1"/>
      <c r="L33" s="1"/>
      <c r="M33" s="1"/>
      <c r="N33" s="1"/>
      <c r="O33" s="1"/>
      <c r="P33" s="1"/>
      <c r="Q33" t="s">
        <v>90</v>
      </c>
      <c r="S33" s="1"/>
    </row>
    <row r="34" spans="1:26" ht="12" customHeight="1">
      <c r="A34" s="154"/>
      <c r="B34" s="154"/>
      <c r="C34" s="158"/>
      <c r="D34" s="158" t="s">
        <v>91</v>
      </c>
      <c r="E34" s="154"/>
      <c r="F34" s="155"/>
      <c r="G34" s="156"/>
      <c r="H34" s="156"/>
      <c r="I34" s="156"/>
      <c r="J34" s="154"/>
      <c r="K34" s="1"/>
      <c r="L34" s="1"/>
      <c r="M34" s="1"/>
      <c r="N34" s="1"/>
      <c r="O34" s="1"/>
      <c r="P34" s="1"/>
      <c r="S34" s="1"/>
    </row>
    <row r="35" spans="1:26">
      <c r="A35" s="154"/>
      <c r="B35" s="154"/>
      <c r="C35" s="154"/>
      <c r="D35" s="154" t="s">
        <v>112</v>
      </c>
      <c r="E35" s="154"/>
      <c r="F35" s="155">
        <v>1.26</v>
      </c>
      <c r="G35" s="156"/>
      <c r="H35" s="156"/>
      <c r="I35" s="156"/>
      <c r="J35" s="154"/>
      <c r="K35" s="1"/>
      <c r="L35" s="1"/>
      <c r="M35" s="1"/>
      <c r="N35" s="1"/>
      <c r="O35" s="1"/>
      <c r="P35" s="1"/>
      <c r="Q35" t="s">
        <v>90</v>
      </c>
      <c r="S35" s="1"/>
    </row>
    <row r="36" spans="1:26" ht="12" customHeight="1">
      <c r="A36" s="154"/>
      <c r="B36" s="154"/>
      <c r="C36" s="158"/>
      <c r="D36" s="158" t="s">
        <v>93</v>
      </c>
      <c r="E36" s="154"/>
      <c r="F36" s="155"/>
      <c r="G36" s="156"/>
      <c r="H36" s="156"/>
      <c r="I36" s="156"/>
      <c r="J36" s="154"/>
      <c r="K36" s="1"/>
      <c r="L36" s="1"/>
      <c r="M36" s="1"/>
      <c r="N36" s="1"/>
      <c r="O36" s="1"/>
      <c r="P36" s="1"/>
      <c r="S36" s="1"/>
    </row>
    <row r="37" spans="1:26">
      <c r="A37" s="154"/>
      <c r="B37" s="154"/>
      <c r="C37" s="154"/>
      <c r="D37" s="154" t="s">
        <v>113</v>
      </c>
      <c r="E37" s="154"/>
      <c r="F37" s="155">
        <v>3.8580000000000001</v>
      </c>
      <c r="G37" s="156"/>
      <c r="H37" s="156"/>
      <c r="I37" s="156"/>
      <c r="J37" s="154"/>
      <c r="K37" s="1"/>
      <c r="L37" s="1"/>
      <c r="M37" s="1"/>
      <c r="N37" s="1"/>
      <c r="O37" s="1"/>
      <c r="P37" s="1"/>
      <c r="Q37" t="s">
        <v>90</v>
      </c>
      <c r="S37" s="1"/>
    </row>
    <row r="38" spans="1:26" ht="24.95" customHeight="1">
      <c r="A38" s="157">
        <v>7</v>
      </c>
      <c r="B38" s="154" t="s">
        <v>102</v>
      </c>
      <c r="C38" s="159" t="s">
        <v>114</v>
      </c>
      <c r="D38" s="154" t="s">
        <v>115</v>
      </c>
      <c r="E38" s="154" t="s">
        <v>110</v>
      </c>
      <c r="F38" s="155">
        <v>12.519</v>
      </c>
      <c r="G38" s="156"/>
      <c r="H38" s="156"/>
      <c r="I38" s="156">
        <f>ROUND(F38*(G38+H38),2)</f>
        <v>0</v>
      </c>
      <c r="J38" s="154">
        <f>ROUND(F38*(N38),2)</f>
        <v>0</v>
      </c>
      <c r="K38" s="1">
        <f>ROUND(F38*(O38),2)</f>
        <v>0</v>
      </c>
      <c r="L38" s="1"/>
      <c r="M38" s="1">
        <f>ROUND(F38*(G38+H38),2)</f>
        <v>0</v>
      </c>
      <c r="N38" s="1">
        <v>0</v>
      </c>
      <c r="O38" s="1"/>
      <c r="P38" s="153">
        <f>ROUND(F38*(R38),3)</f>
        <v>0</v>
      </c>
      <c r="Q38" s="160"/>
      <c r="R38" s="160">
        <v>0</v>
      </c>
      <c r="S38" s="153">
        <f>ROUND(F38*(X38),3)</f>
        <v>0</v>
      </c>
      <c r="X38">
        <v>0</v>
      </c>
      <c r="Z38">
        <v>0</v>
      </c>
    </row>
    <row r="39" spans="1:26" ht="24.95" customHeight="1">
      <c r="A39" s="157">
        <v>8</v>
      </c>
      <c r="B39" s="154" t="s">
        <v>116</v>
      </c>
      <c r="C39" s="159" t="s">
        <v>117</v>
      </c>
      <c r="D39" s="154" t="s">
        <v>118</v>
      </c>
      <c r="E39" s="154" t="s">
        <v>119</v>
      </c>
      <c r="F39" s="155">
        <v>1</v>
      </c>
      <c r="G39" s="156"/>
      <c r="H39" s="156"/>
      <c r="I39" s="156">
        <f>ROUND(F39*(G39+H39),2)</f>
        <v>0</v>
      </c>
      <c r="J39" s="154">
        <f>ROUND(F39*(N39),2)</f>
        <v>0</v>
      </c>
      <c r="K39" s="1">
        <f>ROUND(F39*(O39),2)</f>
        <v>0</v>
      </c>
      <c r="L39" s="1"/>
      <c r="M39" s="1">
        <f>ROUND(F39*(G39+H39),2)</f>
        <v>0</v>
      </c>
      <c r="N39" s="1">
        <v>0</v>
      </c>
      <c r="O39" s="1"/>
      <c r="P39" s="153">
        <f>ROUND(F39*(R39),3)</f>
        <v>2.601</v>
      </c>
      <c r="Q39" s="160"/>
      <c r="R39" s="160">
        <v>2.60094</v>
      </c>
      <c r="S39" s="153">
        <f>ROUND(F39*(X39),3)</f>
        <v>0</v>
      </c>
      <c r="X39">
        <v>0</v>
      </c>
      <c r="Z39">
        <v>0</v>
      </c>
    </row>
    <row r="40" spans="1:26">
      <c r="A40" s="144"/>
      <c r="B40" s="144"/>
      <c r="C40" s="144"/>
      <c r="D40" s="144" t="s">
        <v>46</v>
      </c>
      <c r="E40" s="144"/>
      <c r="F40" s="153"/>
      <c r="G40" s="146">
        <f>ROUND((SUM(L23:L39))/1,2)</f>
        <v>0</v>
      </c>
      <c r="H40" s="146">
        <f>ROUND((SUM(M23:M39))/1,2)</f>
        <v>0</v>
      </c>
      <c r="I40" s="146">
        <f>ROUND((SUM(I23:I39))/1,2)</f>
        <v>0</v>
      </c>
      <c r="J40" s="144"/>
      <c r="K40" s="144"/>
      <c r="L40" s="144">
        <f>ROUND((SUM(L23:L39))/1,2)</f>
        <v>0</v>
      </c>
      <c r="M40" s="144">
        <f>ROUND((SUM(M23:M39))/1,2)</f>
        <v>0</v>
      </c>
      <c r="N40" s="144"/>
      <c r="O40" s="144"/>
      <c r="P40" s="161">
        <f>ROUND((SUM(P23:P39))/1,2)</f>
        <v>45.76</v>
      </c>
      <c r="Q40" s="142"/>
      <c r="R40" s="142"/>
      <c r="S40" s="161">
        <f>ROUND((SUM(S23:S39))/1,2)</f>
        <v>0</v>
      </c>
      <c r="T40" s="142"/>
      <c r="U40" s="142"/>
      <c r="V40" s="142"/>
      <c r="W40" s="142"/>
      <c r="X40" s="142"/>
      <c r="Y40" s="142"/>
      <c r="Z40" s="142"/>
    </row>
    <row r="41" spans="1:26">
      <c r="A41" s="1"/>
      <c r="B41" s="1"/>
      <c r="C41" s="1"/>
      <c r="D41" s="1"/>
      <c r="E41" s="1"/>
      <c r="F41" s="149"/>
      <c r="G41" s="139"/>
      <c r="H41" s="139"/>
      <c r="I41" s="139"/>
      <c r="J41" s="1"/>
      <c r="K41" s="1"/>
      <c r="L41" s="1"/>
      <c r="M41" s="1"/>
      <c r="N41" s="1"/>
      <c r="O41" s="1"/>
      <c r="P41" s="1"/>
      <c r="S41" s="1"/>
    </row>
    <row r="42" spans="1:26">
      <c r="A42" s="144"/>
      <c r="B42" s="144"/>
      <c r="C42" s="144"/>
      <c r="D42" s="144" t="s">
        <v>47</v>
      </c>
      <c r="E42" s="144"/>
      <c r="F42" s="153"/>
      <c r="G42" s="145"/>
      <c r="H42" s="145"/>
      <c r="I42" s="145"/>
      <c r="J42" s="144"/>
      <c r="K42" s="144"/>
      <c r="L42" s="144"/>
      <c r="M42" s="144"/>
      <c r="N42" s="144"/>
      <c r="O42" s="144"/>
      <c r="P42" s="144"/>
      <c r="Q42" s="142"/>
      <c r="R42" s="142"/>
      <c r="S42" s="144"/>
      <c r="T42" s="142"/>
      <c r="U42" s="142"/>
      <c r="V42" s="142"/>
      <c r="W42" s="142"/>
      <c r="X42" s="142"/>
      <c r="Y42" s="142"/>
      <c r="Z42" s="142"/>
    </row>
    <row r="43" spans="1:26" ht="24.95" customHeight="1">
      <c r="A43" s="157">
        <v>9</v>
      </c>
      <c r="B43" s="154" t="s">
        <v>102</v>
      </c>
      <c r="C43" s="159" t="s">
        <v>120</v>
      </c>
      <c r="D43" s="154" t="s">
        <v>121</v>
      </c>
      <c r="E43" s="154" t="s">
        <v>97</v>
      </c>
      <c r="F43" s="155">
        <v>1.4824999999999999</v>
      </c>
      <c r="G43" s="156"/>
      <c r="H43" s="156"/>
      <c r="I43" s="156">
        <f>ROUND(F43*(G43+H43),2)</f>
        <v>0</v>
      </c>
      <c r="J43" s="154">
        <f>ROUND(F43*(N43),2)</f>
        <v>0</v>
      </c>
      <c r="K43" s="1">
        <f>ROUND(F43*(O43),2)</f>
        <v>0</v>
      </c>
      <c r="L43" s="1"/>
      <c r="M43" s="1">
        <f>ROUND(F43*(G43+H43),2)</f>
        <v>0</v>
      </c>
      <c r="N43" s="1">
        <v>0</v>
      </c>
      <c r="O43" s="1"/>
      <c r="P43" s="153">
        <f>ROUND(F43*(R43),3)</f>
        <v>0.98299999999999998</v>
      </c>
      <c r="Q43" s="160"/>
      <c r="R43" s="160">
        <v>0.66305000000000003</v>
      </c>
      <c r="S43" s="153">
        <f>ROUND(F43*(X43),3)</f>
        <v>0</v>
      </c>
      <c r="X43">
        <v>0</v>
      </c>
      <c r="Z43">
        <v>0</v>
      </c>
    </row>
    <row r="44" spans="1:26" ht="12" customHeight="1">
      <c r="A44" s="154"/>
      <c r="B44" s="154"/>
      <c r="C44" s="158"/>
      <c r="D44" s="158" t="s">
        <v>122</v>
      </c>
      <c r="E44" s="154"/>
      <c r="F44" s="155"/>
      <c r="G44" s="156"/>
      <c r="H44" s="156"/>
      <c r="I44" s="156"/>
      <c r="J44" s="154"/>
      <c r="K44" s="1"/>
      <c r="L44" s="1"/>
      <c r="M44" s="1"/>
      <c r="N44" s="1"/>
      <c r="O44" s="1"/>
      <c r="P44" s="1"/>
      <c r="S44" s="1"/>
    </row>
    <row r="45" spans="1:26">
      <c r="A45" s="154"/>
      <c r="B45" s="154"/>
      <c r="C45" s="154"/>
      <c r="D45" s="154" t="s">
        <v>123</v>
      </c>
      <c r="E45" s="154"/>
      <c r="F45" s="155">
        <v>1.4824999999999999</v>
      </c>
      <c r="G45" s="156"/>
      <c r="H45" s="156"/>
      <c r="I45" s="156"/>
      <c r="J45" s="154"/>
      <c r="K45" s="1"/>
      <c r="L45" s="1"/>
      <c r="M45" s="1"/>
      <c r="N45" s="1"/>
      <c r="O45" s="1"/>
      <c r="P45" s="1"/>
      <c r="Q45" t="s">
        <v>90</v>
      </c>
      <c r="S45" s="1"/>
    </row>
    <row r="46" spans="1:26" ht="24.95" customHeight="1">
      <c r="A46" s="157">
        <v>10</v>
      </c>
      <c r="B46" s="154" t="s">
        <v>102</v>
      </c>
      <c r="C46" s="159" t="s">
        <v>124</v>
      </c>
      <c r="D46" s="154" t="s">
        <v>125</v>
      </c>
      <c r="E46" s="154" t="s">
        <v>97</v>
      </c>
      <c r="F46" s="155">
        <v>10.559159999999999</v>
      </c>
      <c r="G46" s="156"/>
      <c r="H46" s="156"/>
      <c r="I46" s="156">
        <f>ROUND(F46*(G46+H46),2)</f>
        <v>0</v>
      </c>
      <c r="J46" s="154">
        <f>ROUND(F46*(N46),2)</f>
        <v>0</v>
      </c>
      <c r="K46" s="1">
        <f>ROUND(F46*(O46),2)</f>
        <v>0</v>
      </c>
      <c r="L46" s="1"/>
      <c r="M46" s="1">
        <f>ROUND(F46*(G46+H46),2)</f>
        <v>0</v>
      </c>
      <c r="N46" s="1">
        <v>0</v>
      </c>
      <c r="O46" s="1"/>
      <c r="P46" s="153">
        <f>ROUND(F46*(R46),3)</f>
        <v>7.9980000000000002</v>
      </c>
      <c r="Q46" s="160"/>
      <c r="R46" s="160">
        <v>0.75739999999999996</v>
      </c>
      <c r="S46" s="153">
        <f>ROUND(F46*(X46),3)</f>
        <v>0</v>
      </c>
      <c r="X46">
        <v>0</v>
      </c>
      <c r="Z46">
        <v>0</v>
      </c>
    </row>
    <row r="47" spans="1:26" ht="12" customHeight="1">
      <c r="A47" s="154"/>
      <c r="B47" s="154"/>
      <c r="C47" s="158"/>
      <c r="D47" s="158" t="s">
        <v>93</v>
      </c>
      <c r="E47" s="154"/>
      <c r="F47" s="155"/>
      <c r="G47" s="156"/>
      <c r="H47" s="156"/>
      <c r="I47" s="156"/>
      <c r="J47" s="154"/>
      <c r="K47" s="1"/>
      <c r="L47" s="1"/>
      <c r="M47" s="1"/>
      <c r="N47" s="1"/>
      <c r="O47" s="1"/>
      <c r="P47" s="1"/>
      <c r="S47" s="1"/>
    </row>
    <row r="48" spans="1:26">
      <c r="A48" s="154"/>
      <c r="B48" s="154"/>
      <c r="C48" s="154"/>
      <c r="D48" s="154" t="s">
        <v>126</v>
      </c>
      <c r="E48" s="154"/>
      <c r="F48" s="155">
        <v>11.078909999999999</v>
      </c>
      <c r="G48" s="156"/>
      <c r="H48" s="156"/>
      <c r="I48" s="156"/>
      <c r="J48" s="154"/>
      <c r="K48" s="1"/>
      <c r="L48" s="1"/>
      <c r="M48" s="1"/>
      <c r="N48" s="1"/>
      <c r="O48" s="1"/>
      <c r="P48" s="1"/>
      <c r="S48" s="1"/>
    </row>
    <row r="49" spans="1:26">
      <c r="A49" s="154"/>
      <c r="B49" s="154"/>
      <c r="C49" s="158"/>
      <c r="D49" s="158" t="s">
        <v>127</v>
      </c>
      <c r="E49" s="154"/>
      <c r="F49" s="155">
        <v>-1.0754999999999999</v>
      </c>
      <c r="G49" s="156"/>
      <c r="H49" s="156"/>
      <c r="I49" s="156"/>
      <c r="J49" s="154"/>
      <c r="K49" s="1"/>
      <c r="L49" s="1"/>
      <c r="M49" s="1"/>
      <c r="N49" s="1"/>
      <c r="O49" s="1"/>
      <c r="P49" s="1"/>
      <c r="S49" s="1"/>
    </row>
    <row r="50" spans="1:26" ht="12" customHeight="1">
      <c r="A50" s="154"/>
      <c r="B50" s="154"/>
      <c r="C50" s="158"/>
      <c r="D50" s="158" t="s">
        <v>128</v>
      </c>
      <c r="E50" s="154"/>
      <c r="F50" s="155"/>
      <c r="G50" s="156"/>
      <c r="H50" s="156"/>
      <c r="I50" s="156"/>
      <c r="J50" s="154"/>
      <c r="K50" s="1"/>
      <c r="L50" s="1"/>
      <c r="M50" s="1"/>
      <c r="N50" s="1"/>
      <c r="O50" s="1"/>
      <c r="P50" s="1"/>
      <c r="S50" s="1"/>
    </row>
    <row r="51" spans="1:26">
      <c r="A51" s="154"/>
      <c r="B51" s="154"/>
      <c r="C51" s="154"/>
      <c r="D51" s="154" t="s">
        <v>129</v>
      </c>
      <c r="E51" s="154"/>
      <c r="F51" s="155">
        <v>0.55574999999999997</v>
      </c>
      <c r="G51" s="156"/>
      <c r="H51" s="156"/>
      <c r="I51" s="156"/>
      <c r="J51" s="154"/>
      <c r="K51" s="1"/>
      <c r="L51" s="1"/>
      <c r="M51" s="1"/>
      <c r="N51" s="1"/>
      <c r="O51" s="1"/>
      <c r="P51" s="1"/>
      <c r="S51" s="1"/>
    </row>
    <row r="52" spans="1:26" ht="35.1" customHeight="1">
      <c r="A52" s="157">
        <v>11</v>
      </c>
      <c r="B52" s="154" t="s">
        <v>102</v>
      </c>
      <c r="C52" s="159" t="s">
        <v>130</v>
      </c>
      <c r="D52" s="154" t="s">
        <v>131</v>
      </c>
      <c r="E52" s="154" t="s">
        <v>110</v>
      </c>
      <c r="F52" s="155">
        <v>51.56262499999999</v>
      </c>
      <c r="G52" s="156"/>
      <c r="H52" s="156"/>
      <c r="I52" s="156">
        <f>ROUND(F52*(G52+H52),2)</f>
        <v>0</v>
      </c>
      <c r="J52" s="154">
        <f>ROUND(F52*(N52),2)</f>
        <v>0</v>
      </c>
      <c r="K52" s="1">
        <f>ROUND(F52*(O52),2)</f>
        <v>0</v>
      </c>
      <c r="L52" s="1"/>
      <c r="M52" s="1">
        <f>ROUND(F52*(G52+H52),2)</f>
        <v>0</v>
      </c>
      <c r="N52" s="1">
        <v>0</v>
      </c>
      <c r="O52" s="1"/>
      <c r="P52" s="153">
        <f>ROUND(F52*(R52),3)</f>
        <v>3.1909999999999998</v>
      </c>
      <c r="Q52" s="160"/>
      <c r="R52" s="160">
        <v>6.1890000000000001E-2</v>
      </c>
      <c r="S52" s="153">
        <f>ROUND(F52*(X52),3)</f>
        <v>0</v>
      </c>
      <c r="X52">
        <v>0</v>
      </c>
      <c r="Z52">
        <v>0</v>
      </c>
    </row>
    <row r="53" spans="1:26" ht="12" customHeight="1">
      <c r="A53" s="154"/>
      <c r="B53" s="154"/>
      <c r="C53" s="158"/>
      <c r="D53" s="158" t="s">
        <v>132</v>
      </c>
      <c r="E53" s="154"/>
      <c r="F53" s="155"/>
      <c r="G53" s="156"/>
      <c r="H53" s="156"/>
      <c r="I53" s="156"/>
      <c r="J53" s="154"/>
      <c r="K53" s="1"/>
      <c r="L53" s="1"/>
      <c r="M53" s="1"/>
      <c r="N53" s="1"/>
      <c r="O53" s="1"/>
      <c r="P53" s="1"/>
      <c r="S53" s="1"/>
    </row>
    <row r="54" spans="1:26">
      <c r="A54" s="154"/>
      <c r="B54" s="154"/>
      <c r="C54" s="154"/>
      <c r="D54" s="154" t="s">
        <v>133</v>
      </c>
      <c r="E54" s="154"/>
      <c r="F54" s="155">
        <v>14.800625</v>
      </c>
      <c r="G54" s="156"/>
      <c r="H54" s="156"/>
      <c r="I54" s="156"/>
      <c r="J54" s="154"/>
      <c r="K54" s="1"/>
      <c r="L54" s="1"/>
      <c r="M54" s="1"/>
      <c r="N54" s="1"/>
      <c r="O54" s="1"/>
      <c r="P54" s="1"/>
      <c r="Q54" t="s">
        <v>134</v>
      </c>
      <c r="S54" s="1"/>
    </row>
    <row r="55" spans="1:26">
      <c r="A55" s="154"/>
      <c r="B55" s="154"/>
      <c r="C55" s="158"/>
      <c r="D55" s="158" t="s">
        <v>135</v>
      </c>
      <c r="E55" s="154"/>
      <c r="F55" s="155">
        <v>27.376249999999999</v>
      </c>
      <c r="G55" s="156"/>
      <c r="H55" s="156"/>
      <c r="I55" s="156"/>
      <c r="J55" s="154"/>
      <c r="K55" s="1"/>
      <c r="L55" s="1"/>
      <c r="M55" s="1"/>
      <c r="N55" s="1"/>
      <c r="O55" s="1"/>
      <c r="P55" s="1"/>
      <c r="Q55" t="s">
        <v>134</v>
      </c>
      <c r="S55" s="1"/>
    </row>
    <row r="56" spans="1:26" ht="12" customHeight="1">
      <c r="A56" s="154"/>
      <c r="B56" s="154"/>
      <c r="C56" s="158"/>
      <c r="D56" s="158" t="s">
        <v>136</v>
      </c>
      <c r="E56" s="154"/>
      <c r="F56" s="155"/>
      <c r="G56" s="156"/>
      <c r="H56" s="156"/>
      <c r="I56" s="156"/>
      <c r="J56" s="154"/>
      <c r="K56" s="1"/>
      <c r="L56" s="1"/>
      <c r="M56" s="1"/>
      <c r="N56" s="1"/>
      <c r="O56" s="1"/>
      <c r="P56" s="1"/>
      <c r="S56" s="1"/>
    </row>
    <row r="57" spans="1:26">
      <c r="A57" s="154"/>
      <c r="B57" s="154"/>
      <c r="C57" s="154"/>
      <c r="D57" s="154" t="s">
        <v>137</v>
      </c>
      <c r="E57" s="154"/>
      <c r="F57" s="155">
        <v>3.294</v>
      </c>
      <c r="G57" s="156"/>
      <c r="H57" s="156"/>
      <c r="I57" s="156"/>
      <c r="J57" s="154"/>
      <c r="K57" s="1"/>
      <c r="L57" s="1"/>
      <c r="M57" s="1"/>
      <c r="N57" s="1"/>
      <c r="O57" s="1"/>
      <c r="P57" s="1"/>
      <c r="Q57" t="s">
        <v>134</v>
      </c>
      <c r="S57" s="1"/>
    </row>
    <row r="58" spans="1:26">
      <c r="A58" s="154"/>
      <c r="B58" s="154"/>
      <c r="C58" s="158"/>
      <c r="D58" s="158" t="s">
        <v>138</v>
      </c>
      <c r="E58" s="154"/>
      <c r="F58" s="155">
        <v>6.0917500000000002</v>
      </c>
      <c r="G58" s="156"/>
      <c r="H58" s="156"/>
      <c r="I58" s="156"/>
      <c r="J58" s="154"/>
      <c r="K58" s="1"/>
      <c r="L58" s="1"/>
      <c r="M58" s="1"/>
      <c r="N58" s="1"/>
      <c r="O58" s="1"/>
      <c r="P58" s="1"/>
      <c r="Q58" t="s">
        <v>134</v>
      </c>
      <c r="S58" s="1"/>
    </row>
    <row r="59" spans="1:26" ht="35.1" customHeight="1">
      <c r="A59" s="157">
        <v>12</v>
      </c>
      <c r="B59" s="154" t="s">
        <v>102</v>
      </c>
      <c r="C59" s="159" t="s">
        <v>139</v>
      </c>
      <c r="D59" s="154" t="s">
        <v>140</v>
      </c>
      <c r="E59" s="154" t="s">
        <v>110</v>
      </c>
      <c r="F59" s="155">
        <v>207.22312500000004</v>
      </c>
      <c r="G59" s="156"/>
      <c r="H59" s="156"/>
      <c r="I59" s="156">
        <f>ROUND(F59*(G59+H59),2)</f>
        <v>0</v>
      </c>
      <c r="J59" s="154">
        <f>ROUND(F59*(N59),2)</f>
        <v>0</v>
      </c>
      <c r="K59" s="1">
        <f>ROUND(F59*(O59),2)</f>
        <v>0</v>
      </c>
      <c r="L59" s="1"/>
      <c r="M59" s="1">
        <f>ROUND(F59*(G59+H59),2)</f>
        <v>0</v>
      </c>
      <c r="N59" s="1">
        <v>0</v>
      </c>
      <c r="O59" s="1"/>
      <c r="P59" s="153">
        <f>ROUND(F59*(R59),3)</f>
        <v>15.731999999999999</v>
      </c>
      <c r="Q59" s="160"/>
      <c r="R59" s="160">
        <v>7.5920000000000001E-2</v>
      </c>
      <c r="S59" s="153">
        <f>ROUND(F59*(X59),3)</f>
        <v>0</v>
      </c>
      <c r="X59">
        <v>0</v>
      </c>
      <c r="Z59">
        <v>0</v>
      </c>
    </row>
    <row r="60" spans="1:26" ht="12" customHeight="1">
      <c r="A60" s="154"/>
      <c r="B60" s="154"/>
      <c r="C60" s="158"/>
      <c r="D60" s="158" t="s">
        <v>141</v>
      </c>
      <c r="E60" s="154"/>
      <c r="F60" s="155"/>
      <c r="G60" s="156"/>
      <c r="H60" s="156"/>
      <c r="I60" s="156"/>
      <c r="J60" s="154"/>
      <c r="K60" s="1"/>
      <c r="L60" s="1"/>
      <c r="M60" s="1"/>
      <c r="N60" s="1"/>
      <c r="O60" s="1"/>
      <c r="P60" s="1"/>
      <c r="S60" s="1"/>
    </row>
    <row r="61" spans="1:26">
      <c r="A61" s="154"/>
      <c r="B61" s="154"/>
      <c r="C61" s="154"/>
      <c r="D61" s="154" t="s">
        <v>142</v>
      </c>
      <c r="E61" s="154"/>
      <c r="F61" s="155">
        <v>26.924499999999998</v>
      </c>
      <c r="G61" s="156"/>
      <c r="H61" s="156"/>
      <c r="I61" s="156"/>
      <c r="J61" s="154"/>
      <c r="K61" s="1"/>
      <c r="L61" s="1"/>
      <c r="M61" s="1"/>
      <c r="N61" s="1"/>
      <c r="O61" s="1"/>
      <c r="P61" s="1"/>
      <c r="Q61" t="s">
        <v>134</v>
      </c>
      <c r="S61" s="1"/>
    </row>
    <row r="62" spans="1:26">
      <c r="A62" s="154"/>
      <c r="B62" s="154"/>
      <c r="C62" s="158"/>
      <c r="D62" s="158" t="s">
        <v>143</v>
      </c>
      <c r="E62" s="154"/>
      <c r="F62" s="155">
        <v>18.489625</v>
      </c>
      <c r="G62" s="156"/>
      <c r="H62" s="156"/>
      <c r="I62" s="156"/>
      <c r="J62" s="154"/>
      <c r="K62" s="1"/>
      <c r="L62" s="1"/>
      <c r="M62" s="1"/>
      <c r="N62" s="1"/>
      <c r="O62" s="1"/>
      <c r="P62" s="1"/>
      <c r="Q62" t="s">
        <v>134</v>
      </c>
      <c r="S62" s="1"/>
    </row>
    <row r="63" spans="1:26" ht="12" customHeight="1">
      <c r="A63" s="154"/>
      <c r="B63" s="154"/>
      <c r="C63" s="158"/>
      <c r="D63" s="158" t="s">
        <v>136</v>
      </c>
      <c r="E63" s="154"/>
      <c r="F63" s="155"/>
      <c r="G63" s="156"/>
      <c r="H63" s="156"/>
      <c r="I63" s="156"/>
      <c r="J63" s="154"/>
      <c r="K63" s="1"/>
      <c r="L63" s="1"/>
      <c r="M63" s="1"/>
      <c r="N63" s="1"/>
      <c r="O63" s="1"/>
      <c r="P63" s="1"/>
      <c r="S63" s="1"/>
    </row>
    <row r="64" spans="1:26" ht="23.25">
      <c r="A64" s="154"/>
      <c r="B64" s="154"/>
      <c r="C64" s="154"/>
      <c r="D64" s="154" t="s">
        <v>144</v>
      </c>
      <c r="E64" s="154"/>
      <c r="F64" s="155">
        <v>58.554000000000002</v>
      </c>
      <c r="G64" s="156"/>
      <c r="H64" s="156"/>
      <c r="I64" s="156"/>
      <c r="J64" s="154"/>
      <c r="K64" s="1"/>
      <c r="L64" s="1"/>
      <c r="M64" s="1"/>
      <c r="N64" s="1"/>
      <c r="O64" s="1"/>
      <c r="P64" s="1"/>
      <c r="Q64" t="s">
        <v>134</v>
      </c>
      <c r="S64" s="1"/>
    </row>
    <row r="65" spans="1:26">
      <c r="A65" s="154"/>
      <c r="B65" s="154"/>
      <c r="C65" s="158"/>
      <c r="D65" s="158" t="s">
        <v>145</v>
      </c>
      <c r="E65" s="154"/>
      <c r="F65" s="155">
        <v>32.258500000000005</v>
      </c>
      <c r="G65" s="156"/>
      <c r="H65" s="156"/>
      <c r="I65" s="156"/>
      <c r="J65" s="154"/>
      <c r="K65" s="1"/>
      <c r="L65" s="1"/>
      <c r="M65" s="1"/>
      <c r="N65" s="1"/>
      <c r="O65" s="1"/>
      <c r="P65" s="1"/>
      <c r="Q65" t="s">
        <v>134</v>
      </c>
      <c r="S65" s="1"/>
    </row>
    <row r="66" spans="1:26">
      <c r="A66" s="154"/>
      <c r="B66" s="154"/>
      <c r="C66" s="158"/>
      <c r="D66" s="158" t="s">
        <v>146</v>
      </c>
      <c r="E66" s="154"/>
      <c r="F66" s="155">
        <v>11.578999999999999</v>
      </c>
      <c r="G66" s="156"/>
      <c r="H66" s="156"/>
      <c r="I66" s="156"/>
      <c r="J66" s="154"/>
      <c r="K66" s="1"/>
      <c r="L66" s="1"/>
      <c r="M66" s="1"/>
      <c r="N66" s="1"/>
      <c r="O66" s="1"/>
      <c r="P66" s="1"/>
      <c r="Q66" t="s">
        <v>134</v>
      </c>
      <c r="S66" s="1"/>
    </row>
    <row r="67" spans="1:26" ht="12" customHeight="1">
      <c r="A67" s="154"/>
      <c r="B67" s="154"/>
      <c r="C67" s="158"/>
      <c r="D67" s="158" t="s">
        <v>147</v>
      </c>
      <c r="E67" s="154"/>
      <c r="F67" s="155"/>
      <c r="G67" s="156"/>
      <c r="H67" s="156"/>
      <c r="I67" s="156"/>
      <c r="J67" s="154"/>
      <c r="K67" s="1"/>
      <c r="L67" s="1"/>
      <c r="M67" s="1"/>
      <c r="N67" s="1"/>
      <c r="O67" s="1"/>
      <c r="P67" s="1"/>
      <c r="S67" s="1"/>
    </row>
    <row r="68" spans="1:26">
      <c r="A68" s="154"/>
      <c r="B68" s="154"/>
      <c r="C68" s="154"/>
      <c r="D68" s="154" t="s">
        <v>148</v>
      </c>
      <c r="E68" s="154"/>
      <c r="F68" s="155">
        <v>7.0620000000000003</v>
      </c>
      <c r="G68" s="156"/>
      <c r="H68" s="156"/>
      <c r="I68" s="156"/>
      <c r="J68" s="154"/>
      <c r="K68" s="1"/>
      <c r="L68" s="1"/>
      <c r="M68" s="1"/>
      <c r="N68" s="1"/>
      <c r="O68" s="1"/>
      <c r="P68" s="1"/>
      <c r="S68" s="1"/>
    </row>
    <row r="69" spans="1:26">
      <c r="A69" s="154"/>
      <c r="B69" s="154"/>
      <c r="C69" s="158"/>
      <c r="D69" s="158" t="s">
        <v>149</v>
      </c>
      <c r="E69" s="154"/>
      <c r="F69" s="155">
        <v>11</v>
      </c>
      <c r="G69" s="156"/>
      <c r="H69" s="156"/>
      <c r="I69" s="156"/>
      <c r="J69" s="154"/>
      <c r="K69" s="1"/>
      <c r="L69" s="1"/>
      <c r="M69" s="1"/>
      <c r="N69" s="1"/>
      <c r="O69" s="1"/>
      <c r="P69" s="1"/>
      <c r="S69" s="1"/>
    </row>
    <row r="70" spans="1:26">
      <c r="A70" s="154"/>
      <c r="B70" s="154"/>
      <c r="C70" s="158"/>
      <c r="D70" s="158" t="s">
        <v>150</v>
      </c>
      <c r="E70" s="154"/>
      <c r="F70" s="155">
        <v>10.120000000000001</v>
      </c>
      <c r="G70" s="156"/>
      <c r="H70" s="156"/>
      <c r="I70" s="156"/>
      <c r="J70" s="154"/>
      <c r="K70" s="1"/>
      <c r="L70" s="1"/>
      <c r="M70" s="1"/>
      <c r="N70" s="1"/>
      <c r="O70" s="1"/>
      <c r="P70" s="1"/>
      <c r="S70" s="1"/>
    </row>
    <row r="71" spans="1:26" ht="12" customHeight="1">
      <c r="A71" s="154"/>
      <c r="B71" s="154"/>
      <c r="C71" s="158"/>
      <c r="D71" s="158" t="s">
        <v>151</v>
      </c>
      <c r="E71" s="154"/>
      <c r="F71" s="155"/>
      <c r="G71" s="156"/>
      <c r="H71" s="156"/>
      <c r="I71" s="156"/>
      <c r="J71" s="154"/>
      <c r="K71" s="1"/>
      <c r="L71" s="1"/>
      <c r="M71" s="1"/>
      <c r="N71" s="1"/>
      <c r="O71" s="1"/>
      <c r="P71" s="1"/>
      <c r="S71" s="1"/>
    </row>
    <row r="72" spans="1:26">
      <c r="A72" s="154"/>
      <c r="B72" s="154"/>
      <c r="C72" s="154"/>
      <c r="D72" s="154" t="s">
        <v>152</v>
      </c>
      <c r="E72" s="154"/>
      <c r="F72" s="155">
        <v>10.368</v>
      </c>
      <c r="G72" s="156"/>
      <c r="H72" s="156"/>
      <c r="I72" s="156"/>
      <c r="J72" s="154"/>
      <c r="K72" s="1"/>
      <c r="L72" s="1"/>
      <c r="M72" s="1"/>
      <c r="N72" s="1"/>
      <c r="O72" s="1"/>
      <c r="P72" s="1"/>
      <c r="S72" s="1"/>
    </row>
    <row r="73" spans="1:26">
      <c r="A73" s="154"/>
      <c r="B73" s="154"/>
      <c r="C73" s="158"/>
      <c r="D73" s="158" t="s">
        <v>153</v>
      </c>
      <c r="E73" s="154"/>
      <c r="F73" s="155">
        <v>11.526</v>
      </c>
      <c r="G73" s="156"/>
      <c r="H73" s="156"/>
      <c r="I73" s="156"/>
      <c r="J73" s="154"/>
      <c r="K73" s="1"/>
      <c r="L73" s="1"/>
      <c r="M73" s="1"/>
      <c r="N73" s="1"/>
      <c r="O73" s="1"/>
      <c r="P73" s="1"/>
      <c r="S73" s="1"/>
    </row>
    <row r="74" spans="1:26">
      <c r="A74" s="154"/>
      <c r="B74" s="154"/>
      <c r="C74" s="158"/>
      <c r="D74" s="158" t="s">
        <v>154</v>
      </c>
      <c r="E74" s="154"/>
      <c r="F74" s="155">
        <v>9.3414999999999999</v>
      </c>
      <c r="G74" s="156"/>
      <c r="H74" s="156"/>
      <c r="I74" s="156"/>
      <c r="J74" s="154"/>
      <c r="K74" s="1"/>
      <c r="L74" s="1"/>
      <c r="M74" s="1"/>
      <c r="N74" s="1"/>
      <c r="O74" s="1"/>
      <c r="P74" s="1"/>
      <c r="S74" s="1"/>
    </row>
    <row r="75" spans="1:26" ht="35.1" customHeight="1">
      <c r="A75" s="157">
        <v>13</v>
      </c>
      <c r="B75" s="154" t="s">
        <v>102</v>
      </c>
      <c r="C75" s="159" t="s">
        <v>155</v>
      </c>
      <c r="D75" s="154" t="s">
        <v>156</v>
      </c>
      <c r="E75" s="154" t="s">
        <v>110</v>
      </c>
      <c r="F75" s="155">
        <v>296.86872500000004</v>
      </c>
      <c r="G75" s="156"/>
      <c r="H75" s="156"/>
      <c r="I75" s="156">
        <f>ROUND(F75*(G75+H75),2)</f>
        <v>0</v>
      </c>
      <c r="J75" s="154">
        <f>ROUND(F75*(N75),2)</f>
        <v>0</v>
      </c>
      <c r="K75" s="1">
        <f>ROUND(F75*(O75),2)</f>
        <v>0</v>
      </c>
      <c r="L75" s="1"/>
      <c r="M75" s="1">
        <f>ROUND(F75*(G75+H75),2)</f>
        <v>0</v>
      </c>
      <c r="N75" s="1">
        <v>0</v>
      </c>
      <c r="O75" s="1"/>
      <c r="P75" s="153">
        <f>ROUND(F75*(R75),3)</f>
        <v>26.024000000000001</v>
      </c>
      <c r="Q75" s="160"/>
      <c r="R75" s="160">
        <v>8.7660000000000002E-2</v>
      </c>
      <c r="S75" s="153">
        <f>ROUND(F75*(X75),3)</f>
        <v>0</v>
      </c>
      <c r="X75">
        <v>0</v>
      </c>
      <c r="Z75">
        <v>0</v>
      </c>
    </row>
    <row r="76" spans="1:26" ht="12" customHeight="1">
      <c r="A76" s="154"/>
      <c r="B76" s="154"/>
      <c r="C76" s="158"/>
      <c r="D76" s="158" t="s">
        <v>157</v>
      </c>
      <c r="E76" s="154"/>
      <c r="F76" s="155"/>
      <c r="G76" s="156"/>
      <c r="H76" s="156"/>
      <c r="I76" s="156"/>
      <c r="J76" s="154"/>
      <c r="K76" s="1"/>
      <c r="L76" s="1"/>
      <c r="M76" s="1"/>
      <c r="N76" s="1"/>
      <c r="O76" s="1"/>
      <c r="P76" s="1"/>
      <c r="S76" s="1"/>
    </row>
    <row r="77" spans="1:26" ht="23.25">
      <c r="A77" s="154"/>
      <c r="B77" s="154"/>
      <c r="C77" s="154"/>
      <c r="D77" s="154" t="s">
        <v>158</v>
      </c>
      <c r="E77" s="154"/>
      <c r="F77" s="155">
        <v>36.109499999999997</v>
      </c>
      <c r="G77" s="156"/>
      <c r="H77" s="156"/>
      <c r="I77" s="156"/>
      <c r="J77" s="154"/>
      <c r="K77" s="1"/>
      <c r="L77" s="1"/>
      <c r="M77" s="1"/>
      <c r="N77" s="1"/>
      <c r="O77" s="1"/>
      <c r="P77" s="1"/>
      <c r="Q77" t="s">
        <v>134</v>
      </c>
      <c r="S77" s="1"/>
    </row>
    <row r="78" spans="1:26" ht="23.25">
      <c r="A78" s="154"/>
      <c r="B78" s="154"/>
      <c r="C78" s="158"/>
      <c r="D78" s="158" t="s">
        <v>159</v>
      </c>
      <c r="E78" s="154"/>
      <c r="F78" s="155">
        <v>84.560874999999996</v>
      </c>
      <c r="G78" s="156"/>
      <c r="H78" s="156"/>
      <c r="I78" s="156"/>
      <c r="J78" s="154"/>
      <c r="K78" s="1"/>
      <c r="L78" s="1"/>
      <c r="M78" s="1"/>
      <c r="N78" s="1"/>
      <c r="O78" s="1"/>
      <c r="P78" s="1"/>
      <c r="Q78" t="s">
        <v>134</v>
      </c>
      <c r="S78" s="1"/>
    </row>
    <row r="79" spans="1:26" ht="23.25">
      <c r="A79" s="154"/>
      <c r="B79" s="154"/>
      <c r="C79" s="158"/>
      <c r="D79" s="158" t="s">
        <v>160</v>
      </c>
      <c r="E79" s="154"/>
      <c r="F79" s="155">
        <v>28.27675</v>
      </c>
      <c r="G79" s="156"/>
      <c r="H79" s="156"/>
      <c r="I79" s="156"/>
      <c r="J79" s="154"/>
      <c r="K79" s="1"/>
      <c r="L79" s="1"/>
      <c r="M79" s="1"/>
      <c r="N79" s="1"/>
      <c r="O79" s="1"/>
      <c r="P79" s="1"/>
      <c r="Q79" t="s">
        <v>134</v>
      </c>
      <c r="S79" s="1"/>
    </row>
    <row r="80" spans="1:26" ht="12" customHeight="1">
      <c r="A80" s="154"/>
      <c r="B80" s="154"/>
      <c r="C80" s="158"/>
      <c r="D80" s="158" t="s">
        <v>136</v>
      </c>
      <c r="E80" s="154"/>
      <c r="F80" s="155"/>
      <c r="G80" s="156"/>
      <c r="H80" s="156"/>
      <c r="I80" s="156"/>
      <c r="J80" s="154"/>
      <c r="K80" s="1"/>
      <c r="L80" s="1"/>
      <c r="M80" s="1"/>
      <c r="N80" s="1"/>
      <c r="O80" s="1"/>
      <c r="P80" s="1"/>
      <c r="S80" s="1"/>
    </row>
    <row r="81" spans="1:26">
      <c r="A81" s="154"/>
      <c r="B81" s="154"/>
      <c r="C81" s="154"/>
      <c r="D81" s="154" t="s">
        <v>161</v>
      </c>
      <c r="E81" s="154"/>
      <c r="F81" s="155">
        <v>55.317000000000007</v>
      </c>
      <c r="G81" s="156"/>
      <c r="H81" s="156"/>
      <c r="I81" s="156"/>
      <c r="J81" s="154"/>
      <c r="K81" s="1"/>
      <c r="L81" s="1"/>
      <c r="M81" s="1"/>
      <c r="N81" s="1"/>
      <c r="O81" s="1"/>
      <c r="P81" s="1"/>
      <c r="Q81" t="s">
        <v>134</v>
      </c>
      <c r="S81" s="1"/>
    </row>
    <row r="82" spans="1:26" ht="23.25">
      <c r="A82" s="154"/>
      <c r="B82" s="154"/>
      <c r="C82" s="158"/>
      <c r="D82" s="158" t="s">
        <v>162</v>
      </c>
      <c r="E82" s="154"/>
      <c r="F82" s="155">
        <v>34.575600000000009</v>
      </c>
      <c r="G82" s="156"/>
      <c r="H82" s="156"/>
      <c r="I82" s="156"/>
      <c r="J82" s="154"/>
      <c r="K82" s="1"/>
      <c r="L82" s="1"/>
      <c r="M82" s="1"/>
      <c r="N82" s="1"/>
      <c r="O82" s="1"/>
      <c r="P82" s="1"/>
      <c r="Q82" t="s">
        <v>134</v>
      </c>
      <c r="S82" s="1"/>
    </row>
    <row r="83" spans="1:26" ht="23.25">
      <c r="A83" s="154"/>
      <c r="B83" s="154"/>
      <c r="C83" s="158"/>
      <c r="D83" s="158" t="s">
        <v>163</v>
      </c>
      <c r="E83" s="154"/>
      <c r="F83" s="155">
        <v>58.029000000000003</v>
      </c>
      <c r="G83" s="156"/>
      <c r="H83" s="156"/>
      <c r="I83" s="156"/>
      <c r="J83" s="154"/>
      <c r="K83" s="1"/>
      <c r="L83" s="1"/>
      <c r="M83" s="1"/>
      <c r="N83" s="1"/>
      <c r="O83" s="1"/>
      <c r="P83" s="1"/>
      <c r="Q83" t="s">
        <v>134</v>
      </c>
      <c r="S83" s="1"/>
    </row>
    <row r="84" spans="1:26" ht="35.1" customHeight="1">
      <c r="A84" s="157">
        <v>14</v>
      </c>
      <c r="B84" s="154" t="s">
        <v>102</v>
      </c>
      <c r="C84" s="159" t="s">
        <v>164</v>
      </c>
      <c r="D84" s="154" t="s">
        <v>165</v>
      </c>
      <c r="E84" s="154" t="s">
        <v>110</v>
      </c>
      <c r="F84" s="155">
        <v>3.1763750000000002</v>
      </c>
      <c r="G84" s="156"/>
      <c r="H84" s="156"/>
      <c r="I84" s="156">
        <f>ROUND(F84*(G84+H84),2)</f>
        <v>0</v>
      </c>
      <c r="J84" s="154">
        <f>ROUND(F84*(N84),2)</f>
        <v>0</v>
      </c>
      <c r="K84" s="1">
        <f>ROUND(F84*(O84),2)</f>
        <v>0</v>
      </c>
      <c r="L84" s="1"/>
      <c r="M84" s="1">
        <f>ROUND(F84*(G84+H84),2)</f>
        <v>0</v>
      </c>
      <c r="N84" s="1">
        <v>0</v>
      </c>
      <c r="O84" s="1"/>
      <c r="P84" s="153">
        <f>ROUND(F84*(R84),3)</f>
        <v>0.36</v>
      </c>
      <c r="Q84" s="160"/>
      <c r="R84" s="160">
        <v>0.11337999999999999</v>
      </c>
      <c r="S84" s="153">
        <f>ROUND(F84*(X84),3)</f>
        <v>0</v>
      </c>
      <c r="X84">
        <v>0</v>
      </c>
      <c r="Z84">
        <v>0</v>
      </c>
    </row>
    <row r="85" spans="1:26" ht="12" customHeight="1">
      <c r="A85" s="154"/>
      <c r="B85" s="154"/>
      <c r="C85" s="158"/>
      <c r="D85" s="158" t="s">
        <v>157</v>
      </c>
      <c r="E85" s="154"/>
      <c r="F85" s="155"/>
      <c r="G85" s="156"/>
      <c r="H85" s="156"/>
      <c r="I85" s="156"/>
      <c r="J85" s="154"/>
      <c r="K85" s="1"/>
      <c r="L85" s="1"/>
      <c r="M85" s="1"/>
      <c r="N85" s="1"/>
      <c r="O85" s="1"/>
      <c r="P85" s="1"/>
      <c r="S85" s="1"/>
    </row>
    <row r="86" spans="1:26">
      <c r="A86" s="154"/>
      <c r="B86" s="154"/>
      <c r="C86" s="154"/>
      <c r="D86" s="154" t="s">
        <v>166</v>
      </c>
      <c r="E86" s="154"/>
      <c r="F86" s="155">
        <v>3.1763750000000002</v>
      </c>
      <c r="G86" s="156"/>
      <c r="H86" s="156"/>
      <c r="I86" s="156"/>
      <c r="J86" s="154"/>
      <c r="K86" s="1"/>
      <c r="L86" s="1"/>
      <c r="M86" s="1"/>
      <c r="N86" s="1"/>
      <c r="O86" s="1"/>
      <c r="P86" s="1"/>
      <c r="Q86" t="s">
        <v>90</v>
      </c>
      <c r="S86" s="1"/>
    </row>
    <row r="87" spans="1:26" ht="24.95" customHeight="1">
      <c r="A87" s="157">
        <v>15</v>
      </c>
      <c r="B87" s="154" t="s">
        <v>167</v>
      </c>
      <c r="C87" s="159" t="s">
        <v>168</v>
      </c>
      <c r="D87" s="154" t="s">
        <v>169</v>
      </c>
      <c r="E87" s="154" t="s">
        <v>170</v>
      </c>
      <c r="F87" s="155">
        <v>3</v>
      </c>
      <c r="G87" s="156"/>
      <c r="H87" s="156"/>
      <c r="I87" s="156">
        <f>ROUND(F87*(G87+H87),2)</f>
        <v>0</v>
      </c>
      <c r="J87" s="154">
        <f>ROUND(F87*(N87),2)</f>
        <v>0</v>
      </c>
      <c r="K87" s="1">
        <f>ROUND(F87*(O87),2)</f>
        <v>0</v>
      </c>
      <c r="L87" s="1"/>
      <c r="M87" s="1">
        <f>ROUND(F87*(G87+H87),2)</f>
        <v>0</v>
      </c>
      <c r="N87" s="1">
        <v>0</v>
      </c>
      <c r="O87" s="1"/>
      <c r="P87" s="153">
        <f>ROUND(F87*(R87),3)</f>
        <v>1.2E-2</v>
      </c>
      <c r="Q87" s="160"/>
      <c r="R87" s="160">
        <v>3.8445300000000001E-3</v>
      </c>
      <c r="S87" s="153">
        <f>ROUND(F87*(X87),3)</f>
        <v>0</v>
      </c>
      <c r="X87">
        <v>0</v>
      </c>
      <c r="Z87">
        <v>0</v>
      </c>
    </row>
    <row r="88" spans="1:26" ht="24.95" customHeight="1">
      <c r="A88" s="157">
        <v>16</v>
      </c>
      <c r="B88" s="154" t="s">
        <v>171</v>
      </c>
      <c r="C88" s="159" t="s">
        <v>172</v>
      </c>
      <c r="D88" s="154" t="s">
        <v>173</v>
      </c>
      <c r="E88" s="154" t="s">
        <v>87</v>
      </c>
      <c r="F88" s="155">
        <v>26.884515</v>
      </c>
      <c r="G88" s="156"/>
      <c r="H88" s="156"/>
      <c r="I88" s="156">
        <f>ROUND(F88*(G88+H88),2)</f>
        <v>0</v>
      </c>
      <c r="J88" s="154">
        <f>ROUND(F88*(N88),2)</f>
        <v>0</v>
      </c>
      <c r="K88" s="1">
        <f>ROUND(F88*(O88),2)</f>
        <v>0</v>
      </c>
      <c r="L88" s="1"/>
      <c r="M88" s="1">
        <f>ROUND(F88*(G88+H88),2)</f>
        <v>0</v>
      </c>
      <c r="N88" s="1">
        <v>0</v>
      </c>
      <c r="O88" s="1"/>
      <c r="P88" s="153">
        <f>ROUND(F88*(R88),3)</f>
        <v>52.454999999999998</v>
      </c>
      <c r="Q88" s="160"/>
      <c r="R88" s="160">
        <v>1.95113</v>
      </c>
      <c r="S88" s="153">
        <f>ROUND(F88*(X88),3)</f>
        <v>0</v>
      </c>
      <c r="X88">
        <v>0</v>
      </c>
      <c r="Z88">
        <v>0</v>
      </c>
    </row>
    <row r="89" spans="1:26" ht="12" customHeight="1">
      <c r="A89" s="154"/>
      <c r="B89" s="154"/>
      <c r="C89" s="158"/>
      <c r="D89" s="158" t="s">
        <v>174</v>
      </c>
      <c r="E89" s="154"/>
      <c r="F89" s="155"/>
      <c r="G89" s="156"/>
      <c r="H89" s="156"/>
      <c r="I89" s="156"/>
      <c r="J89" s="154"/>
      <c r="K89" s="1"/>
      <c r="L89" s="1"/>
      <c r="M89" s="1"/>
      <c r="N89" s="1"/>
      <c r="O89" s="1"/>
      <c r="P89" s="1"/>
      <c r="S89" s="1"/>
    </row>
    <row r="90" spans="1:26">
      <c r="A90" s="154"/>
      <c r="B90" s="154"/>
      <c r="C90" s="154"/>
      <c r="D90" s="154" t="s">
        <v>175</v>
      </c>
      <c r="E90" s="154"/>
      <c r="F90" s="155">
        <v>1.4490000000000001</v>
      </c>
      <c r="G90" s="156"/>
      <c r="H90" s="156"/>
      <c r="I90" s="156"/>
      <c r="J90" s="154"/>
      <c r="K90" s="1"/>
      <c r="L90" s="1"/>
      <c r="M90" s="1"/>
      <c r="N90" s="1"/>
      <c r="O90" s="1"/>
      <c r="P90" s="1"/>
      <c r="Q90" t="s">
        <v>90</v>
      </c>
      <c r="S90" s="1"/>
    </row>
    <row r="91" spans="1:26">
      <c r="A91" s="154"/>
      <c r="B91" s="154"/>
      <c r="C91" s="158"/>
      <c r="D91" s="158" t="s">
        <v>176</v>
      </c>
      <c r="E91" s="154"/>
      <c r="F91" s="155">
        <v>2.3772000000000002</v>
      </c>
      <c r="G91" s="156"/>
      <c r="H91" s="156"/>
      <c r="I91" s="156"/>
      <c r="J91" s="154"/>
      <c r="K91" s="1"/>
      <c r="L91" s="1"/>
      <c r="M91" s="1"/>
      <c r="N91" s="1"/>
      <c r="O91" s="1"/>
      <c r="P91" s="1"/>
      <c r="Q91" t="s">
        <v>90</v>
      </c>
      <c r="S91" s="1"/>
    </row>
    <row r="92" spans="1:26">
      <c r="A92" s="154"/>
      <c r="B92" s="154"/>
      <c r="C92" s="158"/>
      <c r="D92" s="158" t="s">
        <v>177</v>
      </c>
      <c r="E92" s="154"/>
      <c r="F92" s="155">
        <v>0.83160000000000001</v>
      </c>
      <c r="G92" s="156"/>
      <c r="H92" s="156"/>
      <c r="I92" s="156"/>
      <c r="J92" s="154"/>
      <c r="K92" s="1"/>
      <c r="L92" s="1"/>
      <c r="M92" s="1"/>
      <c r="N92" s="1"/>
      <c r="O92" s="1"/>
      <c r="P92" s="1"/>
      <c r="Q92" t="s">
        <v>90</v>
      </c>
      <c r="S92" s="1"/>
    </row>
    <row r="93" spans="1:26">
      <c r="A93" s="154"/>
      <c r="B93" s="154"/>
      <c r="C93" s="158"/>
      <c r="D93" s="158" t="s">
        <v>178</v>
      </c>
      <c r="E93" s="154"/>
      <c r="F93" s="155">
        <v>1.8018000000000001</v>
      </c>
      <c r="G93" s="156"/>
      <c r="H93" s="156"/>
      <c r="I93" s="156"/>
      <c r="J93" s="154"/>
      <c r="K93" s="1"/>
      <c r="L93" s="1"/>
      <c r="M93" s="1"/>
      <c r="N93" s="1"/>
      <c r="O93" s="1"/>
      <c r="P93" s="1"/>
      <c r="Q93" t="s">
        <v>90</v>
      </c>
      <c r="S93" s="1"/>
    </row>
    <row r="94" spans="1:26">
      <c r="A94" s="154"/>
      <c r="B94" s="154"/>
      <c r="C94" s="158"/>
      <c r="D94" s="158" t="s">
        <v>179</v>
      </c>
      <c r="E94" s="154"/>
      <c r="F94" s="155">
        <v>3.0114000000000001</v>
      </c>
      <c r="G94" s="156"/>
      <c r="H94" s="156"/>
      <c r="I94" s="156"/>
      <c r="J94" s="154"/>
      <c r="K94" s="1"/>
      <c r="L94" s="1"/>
      <c r="M94" s="1"/>
      <c r="N94" s="1"/>
      <c r="O94" s="1"/>
      <c r="P94" s="1"/>
      <c r="Q94" t="s">
        <v>90</v>
      </c>
      <c r="S94" s="1"/>
    </row>
    <row r="95" spans="1:26" ht="12" customHeight="1">
      <c r="A95" s="154"/>
      <c r="B95" s="154"/>
      <c r="C95" s="158"/>
      <c r="D95" s="158" t="s">
        <v>180</v>
      </c>
      <c r="E95" s="154"/>
      <c r="F95" s="155"/>
      <c r="G95" s="156"/>
      <c r="H95" s="156"/>
      <c r="I95" s="156"/>
      <c r="J95" s="154"/>
      <c r="K95" s="1"/>
      <c r="L95" s="1"/>
      <c r="M95" s="1"/>
      <c r="N95" s="1"/>
      <c r="O95" s="1"/>
      <c r="P95" s="1"/>
      <c r="S95" s="1"/>
    </row>
    <row r="96" spans="1:26">
      <c r="A96" s="154"/>
      <c r="B96" s="154"/>
      <c r="C96" s="154"/>
      <c r="D96" s="154" t="s">
        <v>181</v>
      </c>
      <c r="E96" s="154"/>
      <c r="F96" s="155">
        <v>0.198765</v>
      </c>
      <c r="G96" s="156"/>
      <c r="H96" s="156"/>
      <c r="I96" s="156"/>
      <c r="J96" s="154"/>
      <c r="K96" s="1"/>
      <c r="L96" s="1"/>
      <c r="M96" s="1"/>
      <c r="N96" s="1"/>
      <c r="O96" s="1"/>
      <c r="P96" s="1"/>
      <c r="Q96" t="s">
        <v>90</v>
      </c>
      <c r="S96" s="1"/>
    </row>
    <row r="97" spans="1:26" ht="12" customHeight="1">
      <c r="A97" s="154"/>
      <c r="B97" s="154"/>
      <c r="C97" s="158"/>
      <c r="D97" s="158" t="s">
        <v>182</v>
      </c>
      <c r="E97" s="154"/>
      <c r="F97" s="155"/>
      <c r="G97" s="156"/>
      <c r="H97" s="156"/>
      <c r="I97" s="156"/>
      <c r="J97" s="154"/>
      <c r="K97" s="1"/>
      <c r="L97" s="1"/>
      <c r="M97" s="1"/>
      <c r="N97" s="1"/>
      <c r="O97" s="1"/>
      <c r="P97" s="1"/>
      <c r="S97" s="1"/>
    </row>
    <row r="98" spans="1:26">
      <c r="A98" s="154"/>
      <c r="B98" s="154"/>
      <c r="C98" s="154"/>
      <c r="D98" s="154" t="s">
        <v>183</v>
      </c>
      <c r="E98" s="154"/>
      <c r="F98" s="155">
        <v>-0.35909999999999997</v>
      </c>
      <c r="G98" s="156"/>
      <c r="H98" s="156"/>
      <c r="I98" s="156"/>
      <c r="J98" s="154"/>
      <c r="K98" s="1"/>
      <c r="L98" s="1"/>
      <c r="M98" s="1"/>
      <c r="N98" s="1"/>
      <c r="O98" s="1"/>
      <c r="P98" s="1"/>
      <c r="Q98" t="s">
        <v>90</v>
      </c>
      <c r="S98" s="1"/>
    </row>
    <row r="99" spans="1:26" ht="12" customHeight="1">
      <c r="A99" s="154"/>
      <c r="B99" s="154"/>
      <c r="C99" s="158"/>
      <c r="D99" s="158" t="s">
        <v>184</v>
      </c>
      <c r="E99" s="154"/>
      <c r="F99" s="155"/>
      <c r="G99" s="156"/>
      <c r="H99" s="156"/>
      <c r="I99" s="156"/>
      <c r="J99" s="154"/>
      <c r="K99" s="1"/>
      <c r="L99" s="1"/>
      <c r="M99" s="1"/>
      <c r="N99" s="1"/>
      <c r="O99" s="1"/>
      <c r="P99" s="1"/>
      <c r="S99" s="1"/>
    </row>
    <row r="100" spans="1:26">
      <c r="A100" s="154"/>
      <c r="B100" s="154"/>
      <c r="C100" s="154"/>
      <c r="D100" s="154" t="s">
        <v>185</v>
      </c>
      <c r="E100" s="154"/>
      <c r="F100" s="155">
        <v>1.37025</v>
      </c>
      <c r="G100" s="156"/>
      <c r="H100" s="156"/>
      <c r="I100" s="156"/>
      <c r="J100" s="154"/>
      <c r="K100" s="1"/>
      <c r="L100" s="1"/>
      <c r="M100" s="1"/>
      <c r="N100" s="1"/>
      <c r="O100" s="1"/>
      <c r="P100" s="1"/>
      <c r="Q100" t="s">
        <v>90</v>
      </c>
      <c r="S100" s="1"/>
    </row>
    <row r="101" spans="1:26">
      <c r="A101" s="154"/>
      <c r="B101" s="154"/>
      <c r="C101" s="158"/>
      <c r="D101" s="158" t="s">
        <v>186</v>
      </c>
      <c r="E101" s="154"/>
      <c r="F101" s="155">
        <v>3.8807999999999998</v>
      </c>
      <c r="G101" s="156"/>
      <c r="H101" s="156"/>
      <c r="I101" s="156"/>
      <c r="J101" s="154"/>
      <c r="K101" s="1"/>
      <c r="L101" s="1"/>
      <c r="M101" s="1"/>
      <c r="N101" s="1"/>
      <c r="O101" s="1"/>
      <c r="P101" s="1"/>
      <c r="Q101" t="s">
        <v>90</v>
      </c>
      <c r="S101" s="1"/>
    </row>
    <row r="102" spans="1:26">
      <c r="A102" s="154"/>
      <c r="B102" s="154"/>
      <c r="C102" s="158"/>
      <c r="D102" s="158" t="s">
        <v>187</v>
      </c>
      <c r="E102" s="154"/>
      <c r="F102" s="155">
        <v>0.80640000000000001</v>
      </c>
      <c r="G102" s="156"/>
      <c r="H102" s="156"/>
      <c r="I102" s="156"/>
      <c r="J102" s="154"/>
      <c r="K102" s="1"/>
      <c r="L102" s="1"/>
      <c r="M102" s="1"/>
      <c r="N102" s="1"/>
      <c r="O102" s="1"/>
      <c r="P102" s="1"/>
      <c r="Q102" t="s">
        <v>90</v>
      </c>
      <c r="S102" s="1"/>
    </row>
    <row r="103" spans="1:26">
      <c r="A103" s="154"/>
      <c r="B103" s="154"/>
      <c r="C103" s="158"/>
      <c r="D103" s="158" t="s">
        <v>188</v>
      </c>
      <c r="E103" s="154"/>
      <c r="F103" s="155">
        <v>4.6871999999999998</v>
      </c>
      <c r="G103" s="156"/>
      <c r="H103" s="156"/>
      <c r="I103" s="156"/>
      <c r="J103" s="154"/>
      <c r="K103" s="1"/>
      <c r="L103" s="1"/>
      <c r="M103" s="1"/>
      <c r="N103" s="1"/>
      <c r="O103" s="1"/>
      <c r="P103" s="1"/>
      <c r="Q103" t="s">
        <v>90</v>
      </c>
      <c r="S103" s="1"/>
    </row>
    <row r="104" spans="1:26">
      <c r="A104" s="154"/>
      <c r="B104" s="154"/>
      <c r="C104" s="158"/>
      <c r="D104" s="158" t="s">
        <v>189</v>
      </c>
      <c r="E104" s="154"/>
      <c r="F104" s="155">
        <v>0.33074999999999999</v>
      </c>
      <c r="G104" s="156"/>
      <c r="H104" s="156"/>
      <c r="I104" s="156"/>
      <c r="J104" s="154"/>
      <c r="K104" s="1"/>
      <c r="L104" s="1"/>
      <c r="M104" s="1"/>
      <c r="N104" s="1"/>
      <c r="O104" s="1"/>
      <c r="P104" s="1"/>
      <c r="Q104" t="s">
        <v>90</v>
      </c>
      <c r="S104" s="1"/>
    </row>
    <row r="105" spans="1:26" ht="23.25">
      <c r="A105" s="154"/>
      <c r="B105" s="154"/>
      <c r="C105" s="158"/>
      <c r="D105" s="158" t="s">
        <v>190</v>
      </c>
      <c r="E105" s="154"/>
      <c r="F105" s="155">
        <v>2.0884499999999999</v>
      </c>
      <c r="G105" s="156"/>
      <c r="H105" s="156"/>
      <c r="I105" s="156"/>
      <c r="J105" s="154"/>
      <c r="K105" s="1"/>
      <c r="L105" s="1"/>
      <c r="M105" s="1"/>
      <c r="N105" s="1"/>
      <c r="O105" s="1"/>
      <c r="P105" s="1"/>
      <c r="Q105" t="s">
        <v>90</v>
      </c>
      <c r="S105" s="1"/>
    </row>
    <row r="106" spans="1:26">
      <c r="A106" s="154"/>
      <c r="B106" s="154"/>
      <c r="C106" s="158"/>
      <c r="D106" s="158" t="s">
        <v>191</v>
      </c>
      <c r="E106" s="154"/>
      <c r="F106" s="155">
        <v>2.4569999999999999</v>
      </c>
      <c r="G106" s="156"/>
      <c r="H106" s="156"/>
      <c r="I106" s="156"/>
      <c r="J106" s="154"/>
      <c r="K106" s="1"/>
      <c r="L106" s="1"/>
      <c r="M106" s="1"/>
      <c r="N106" s="1"/>
      <c r="O106" s="1"/>
      <c r="P106" s="1"/>
      <c r="Q106" t="s">
        <v>90</v>
      </c>
      <c r="S106" s="1"/>
    </row>
    <row r="107" spans="1:26" ht="23.25">
      <c r="A107" s="154"/>
      <c r="B107" s="154"/>
      <c r="C107" s="158"/>
      <c r="D107" s="158" t="s">
        <v>192</v>
      </c>
      <c r="E107" s="154"/>
      <c r="F107" s="155">
        <v>1.9530000000000001</v>
      </c>
      <c r="G107" s="156"/>
      <c r="H107" s="156"/>
      <c r="I107" s="156"/>
      <c r="J107" s="154"/>
      <c r="K107" s="1"/>
      <c r="L107" s="1"/>
      <c r="M107" s="1"/>
      <c r="N107" s="1"/>
      <c r="O107" s="1"/>
      <c r="P107" s="1"/>
      <c r="Q107" t="s">
        <v>90</v>
      </c>
      <c r="S107" s="1"/>
    </row>
    <row r="108" spans="1:26" ht="24.95" customHeight="1">
      <c r="A108" s="157">
        <v>17</v>
      </c>
      <c r="B108" s="154" t="s">
        <v>171</v>
      </c>
      <c r="C108" s="159" t="s">
        <v>193</v>
      </c>
      <c r="D108" s="154" t="s">
        <v>194</v>
      </c>
      <c r="E108" s="154" t="s">
        <v>87</v>
      </c>
      <c r="F108" s="155">
        <v>5.8591825000000002</v>
      </c>
      <c r="G108" s="156"/>
      <c r="H108" s="156"/>
      <c r="I108" s="156">
        <f>ROUND(F108*(G108+H108),2)</f>
        <v>0</v>
      </c>
      <c r="J108" s="154">
        <f>ROUND(F108*(N108),2)</f>
        <v>0</v>
      </c>
      <c r="K108" s="1">
        <f>ROUND(F108*(O108),2)</f>
        <v>0</v>
      </c>
      <c r="L108" s="1"/>
      <c r="M108" s="1">
        <f>ROUND(F108*(G108+H108),2)</f>
        <v>0</v>
      </c>
      <c r="N108" s="1">
        <v>0</v>
      </c>
      <c r="O108" s="1"/>
      <c r="P108" s="153">
        <f>ROUND(F108*(R108),3)</f>
        <v>11.391999999999999</v>
      </c>
      <c r="Q108" s="160"/>
      <c r="R108" s="160">
        <v>1.944272064</v>
      </c>
      <c r="S108" s="153">
        <f>ROUND(F108*(X108),3)</f>
        <v>0</v>
      </c>
      <c r="X108">
        <v>0</v>
      </c>
      <c r="Z108">
        <v>0</v>
      </c>
    </row>
    <row r="109" spans="1:26" ht="12" customHeight="1">
      <c r="A109" s="154"/>
      <c r="B109" s="154"/>
      <c r="C109" s="158"/>
      <c r="D109" s="158" t="s">
        <v>195</v>
      </c>
      <c r="E109" s="154"/>
      <c r="F109" s="155"/>
      <c r="G109" s="156"/>
      <c r="H109" s="156"/>
      <c r="I109" s="156"/>
      <c r="J109" s="154"/>
      <c r="K109" s="1"/>
      <c r="L109" s="1"/>
      <c r="M109" s="1"/>
      <c r="N109" s="1"/>
      <c r="O109" s="1"/>
      <c r="P109" s="1"/>
      <c r="S109" s="1"/>
    </row>
    <row r="110" spans="1:26">
      <c r="A110" s="154"/>
      <c r="B110" s="154"/>
      <c r="C110" s="154"/>
      <c r="D110" s="154" t="s">
        <v>196</v>
      </c>
      <c r="E110" s="154"/>
      <c r="F110" s="155">
        <v>3.521725</v>
      </c>
      <c r="G110" s="156"/>
      <c r="H110" s="156"/>
      <c r="I110" s="156"/>
      <c r="J110" s="154"/>
      <c r="K110" s="1"/>
      <c r="L110" s="1"/>
      <c r="M110" s="1"/>
      <c r="N110" s="1"/>
      <c r="O110" s="1"/>
      <c r="P110" s="1"/>
      <c r="Q110" t="s">
        <v>90</v>
      </c>
      <c r="S110" s="1"/>
    </row>
    <row r="111" spans="1:26" ht="12" customHeight="1">
      <c r="A111" s="154"/>
      <c r="B111" s="154"/>
      <c r="C111" s="158"/>
      <c r="D111" s="158" t="s">
        <v>197</v>
      </c>
      <c r="E111" s="154"/>
      <c r="F111" s="155"/>
      <c r="G111" s="156"/>
      <c r="H111" s="156"/>
      <c r="I111" s="156"/>
      <c r="J111" s="154"/>
      <c r="K111" s="1"/>
      <c r="L111" s="1"/>
      <c r="M111" s="1"/>
      <c r="N111" s="1"/>
      <c r="O111" s="1"/>
      <c r="P111" s="1"/>
      <c r="S111" s="1"/>
    </row>
    <row r="112" spans="1:26">
      <c r="A112" s="154"/>
      <c r="B112" s="154"/>
      <c r="C112" s="154"/>
      <c r="D112" s="154" t="s">
        <v>198</v>
      </c>
      <c r="E112" s="154"/>
      <c r="F112" s="155">
        <v>2.3374575000000002</v>
      </c>
      <c r="G112" s="156"/>
      <c r="H112" s="156"/>
      <c r="I112" s="156"/>
      <c r="J112" s="154"/>
      <c r="K112" s="1"/>
      <c r="L112" s="1"/>
      <c r="M112" s="1"/>
      <c r="N112" s="1"/>
      <c r="O112" s="1"/>
      <c r="P112" s="1"/>
      <c r="Q112" t="s">
        <v>90</v>
      </c>
      <c r="S112" s="1"/>
    </row>
    <row r="113" spans="1:26" ht="24.95" customHeight="1">
      <c r="A113" s="157">
        <v>18</v>
      </c>
      <c r="B113" s="154" t="s">
        <v>171</v>
      </c>
      <c r="C113" s="159" t="s">
        <v>199</v>
      </c>
      <c r="D113" s="154" t="s">
        <v>200</v>
      </c>
      <c r="E113" s="154" t="s">
        <v>87</v>
      </c>
      <c r="F113" s="155">
        <v>3.9752999999999998</v>
      </c>
      <c r="G113" s="156"/>
      <c r="H113" s="156"/>
      <c r="I113" s="156">
        <f>ROUND(F113*(G113+H113),2)</f>
        <v>0</v>
      </c>
      <c r="J113" s="154">
        <f>ROUND(F113*(N113),2)</f>
        <v>0</v>
      </c>
      <c r="K113" s="1">
        <f>ROUND(F113*(O113),2)</f>
        <v>0</v>
      </c>
      <c r="L113" s="1"/>
      <c r="M113" s="1">
        <f>ROUND(F113*(G113+H113),2)</f>
        <v>0</v>
      </c>
      <c r="N113" s="1">
        <v>0</v>
      </c>
      <c r="O113" s="1"/>
      <c r="P113" s="153">
        <f>ROUND(F113*(R113),3)</f>
        <v>8.14</v>
      </c>
      <c r="Q113" s="160"/>
      <c r="R113" s="160">
        <v>2.04752</v>
      </c>
      <c r="S113" s="153">
        <f>ROUND(F113*(X113),3)</f>
        <v>0</v>
      </c>
      <c r="X113">
        <v>0</v>
      </c>
      <c r="Z113">
        <v>0</v>
      </c>
    </row>
    <row r="114" spans="1:26" ht="23.25">
      <c r="A114" s="154"/>
      <c r="B114" s="154"/>
      <c r="C114" s="158"/>
      <c r="D114" s="158" t="s">
        <v>201</v>
      </c>
      <c r="E114" s="154"/>
      <c r="F114" s="155">
        <v>1.68651</v>
      </c>
      <c r="G114" s="156"/>
      <c r="H114" s="156"/>
      <c r="I114" s="156"/>
      <c r="J114" s="154"/>
      <c r="K114" s="1"/>
      <c r="L114" s="1"/>
      <c r="M114" s="1"/>
      <c r="N114" s="1"/>
      <c r="O114" s="1"/>
      <c r="P114" s="1"/>
      <c r="Q114" t="s">
        <v>90</v>
      </c>
      <c r="S114" s="1"/>
    </row>
    <row r="115" spans="1:26" ht="23.25">
      <c r="A115" s="154"/>
      <c r="B115" s="154"/>
      <c r="C115" s="158"/>
      <c r="D115" s="158" t="s">
        <v>202</v>
      </c>
      <c r="E115" s="154"/>
      <c r="F115" s="155">
        <v>2.2887900000000001</v>
      </c>
      <c r="G115" s="156"/>
      <c r="H115" s="156"/>
      <c r="I115" s="156"/>
      <c r="J115" s="154"/>
      <c r="K115" s="1"/>
      <c r="L115" s="1"/>
      <c r="M115" s="1"/>
      <c r="N115" s="1"/>
      <c r="O115" s="1"/>
      <c r="P115" s="1"/>
      <c r="Q115" t="s">
        <v>90</v>
      </c>
      <c r="S115" s="1"/>
    </row>
    <row r="116" spans="1:26" ht="24.95" customHeight="1">
      <c r="A116" s="157">
        <v>19</v>
      </c>
      <c r="B116" s="154" t="s">
        <v>171</v>
      </c>
      <c r="C116" s="159" t="s">
        <v>203</v>
      </c>
      <c r="D116" s="154" t="s">
        <v>204</v>
      </c>
      <c r="E116" s="154" t="s">
        <v>205</v>
      </c>
      <c r="F116" s="155">
        <v>0.96910799999999997</v>
      </c>
      <c r="G116" s="156"/>
      <c r="H116" s="156"/>
      <c r="I116" s="156">
        <f>ROUND(F116*(G116+H116),2)</f>
        <v>0</v>
      </c>
      <c r="J116" s="154">
        <f>ROUND(F116*(N116),2)</f>
        <v>0</v>
      </c>
      <c r="K116" s="1">
        <f>ROUND(F116*(O116),2)</f>
        <v>0</v>
      </c>
      <c r="L116" s="1"/>
      <c r="M116" s="1">
        <f>ROUND(F116*(G116+H116),2)</f>
        <v>0</v>
      </c>
      <c r="N116" s="1">
        <v>0</v>
      </c>
      <c r="O116" s="1"/>
      <c r="P116" s="153">
        <f>ROUND(F116*(R116),3)</f>
        <v>1.056</v>
      </c>
      <c r="Q116" s="160"/>
      <c r="R116" s="160">
        <v>1.0900000000000001</v>
      </c>
      <c r="S116" s="153">
        <f>ROUND(F116*(X116),3)</f>
        <v>0</v>
      </c>
      <c r="X116">
        <v>0</v>
      </c>
      <c r="Z116">
        <v>0</v>
      </c>
    </row>
    <row r="117" spans="1:26" ht="12" customHeight="1">
      <c r="A117" s="154"/>
      <c r="B117" s="154"/>
      <c r="C117" s="158"/>
      <c r="D117" s="158" t="s">
        <v>206</v>
      </c>
      <c r="E117" s="154"/>
      <c r="F117" s="155"/>
      <c r="G117" s="156"/>
      <c r="H117" s="156"/>
      <c r="I117" s="156"/>
      <c r="J117" s="154"/>
      <c r="K117" s="1"/>
      <c r="L117" s="1"/>
      <c r="M117" s="1"/>
      <c r="N117" s="1"/>
      <c r="O117" s="1"/>
      <c r="P117" s="1"/>
      <c r="S117" s="1"/>
    </row>
    <row r="118" spans="1:26">
      <c r="A118" s="154"/>
      <c r="B118" s="154"/>
      <c r="C118" s="154"/>
      <c r="D118" s="154" t="s">
        <v>207</v>
      </c>
      <c r="E118" s="154"/>
      <c r="F118" s="155">
        <v>0.28820400000000002</v>
      </c>
      <c r="G118" s="156"/>
      <c r="H118" s="156"/>
      <c r="I118" s="156"/>
      <c r="J118" s="154"/>
      <c r="K118" s="1"/>
      <c r="L118" s="1"/>
      <c r="M118" s="1"/>
      <c r="N118" s="1"/>
      <c r="O118" s="1"/>
      <c r="P118" s="1"/>
      <c r="Q118" t="s">
        <v>90</v>
      </c>
      <c r="S118" s="1"/>
    </row>
    <row r="119" spans="1:26" ht="12" customHeight="1">
      <c r="A119" s="154"/>
      <c r="B119" s="154"/>
      <c r="C119" s="158"/>
      <c r="D119" s="158" t="s">
        <v>208</v>
      </c>
      <c r="E119" s="154"/>
      <c r="F119" s="155"/>
      <c r="G119" s="156"/>
      <c r="H119" s="156"/>
      <c r="I119" s="156"/>
      <c r="J119" s="154"/>
      <c r="K119" s="1"/>
      <c r="L119" s="1"/>
      <c r="M119" s="1"/>
      <c r="N119" s="1"/>
      <c r="O119" s="1"/>
      <c r="P119" s="1"/>
      <c r="S119" s="1"/>
    </row>
    <row r="120" spans="1:26">
      <c r="A120" s="154"/>
      <c r="B120" s="154"/>
      <c r="C120" s="154"/>
      <c r="D120" s="154" t="s">
        <v>209</v>
      </c>
      <c r="E120" s="154"/>
      <c r="F120" s="155">
        <v>4.641E-2</v>
      </c>
      <c r="G120" s="156"/>
      <c r="H120" s="156"/>
      <c r="I120" s="156"/>
      <c r="J120" s="154"/>
      <c r="K120" s="1"/>
      <c r="L120" s="1"/>
      <c r="M120" s="1"/>
      <c r="N120" s="1"/>
      <c r="O120" s="1"/>
      <c r="P120" s="1"/>
      <c r="Q120" t="s">
        <v>90</v>
      </c>
      <c r="S120" s="1"/>
    </row>
    <row r="121" spans="1:26" ht="12" customHeight="1">
      <c r="A121" s="154"/>
      <c r="B121" s="154"/>
      <c r="C121" s="158"/>
      <c r="D121" s="158" t="s">
        <v>210</v>
      </c>
      <c r="E121" s="154"/>
      <c r="F121" s="155"/>
      <c r="G121" s="156"/>
      <c r="H121" s="156"/>
      <c r="I121" s="156"/>
      <c r="J121" s="154"/>
      <c r="K121" s="1"/>
      <c r="L121" s="1"/>
      <c r="M121" s="1"/>
      <c r="N121" s="1"/>
      <c r="O121" s="1"/>
      <c r="P121" s="1"/>
      <c r="S121" s="1"/>
    </row>
    <row r="122" spans="1:26">
      <c r="A122" s="154"/>
      <c r="B122" s="154"/>
      <c r="C122" s="154"/>
      <c r="D122" s="154" t="s">
        <v>211</v>
      </c>
      <c r="E122" s="154"/>
      <c r="F122" s="155">
        <v>0.58808400000000005</v>
      </c>
      <c r="G122" s="156"/>
      <c r="H122" s="156"/>
      <c r="I122" s="156"/>
      <c r="J122" s="154"/>
      <c r="K122" s="1"/>
      <c r="L122" s="1"/>
      <c r="M122" s="1"/>
      <c r="N122" s="1"/>
      <c r="O122" s="1"/>
      <c r="P122" s="1"/>
      <c r="Q122" t="s">
        <v>90</v>
      </c>
      <c r="S122" s="1"/>
    </row>
    <row r="123" spans="1:26" ht="12" customHeight="1">
      <c r="A123" s="154"/>
      <c r="B123" s="154"/>
      <c r="C123" s="158"/>
      <c r="D123" s="158" t="s">
        <v>208</v>
      </c>
      <c r="E123" s="154"/>
      <c r="F123" s="155"/>
      <c r="G123" s="156"/>
      <c r="H123" s="156"/>
      <c r="I123" s="156"/>
      <c r="J123" s="154"/>
      <c r="K123" s="1"/>
      <c r="L123" s="1"/>
      <c r="M123" s="1"/>
      <c r="N123" s="1"/>
      <c r="O123" s="1"/>
      <c r="P123" s="1"/>
      <c r="S123" s="1"/>
    </row>
    <row r="124" spans="1:26">
      <c r="A124" s="154"/>
      <c r="B124" s="154"/>
      <c r="C124" s="154"/>
      <c r="D124" s="154" t="s">
        <v>212</v>
      </c>
      <c r="E124" s="154"/>
      <c r="F124" s="155">
        <v>4.641E-2</v>
      </c>
      <c r="G124" s="156"/>
      <c r="H124" s="156"/>
      <c r="I124" s="156"/>
      <c r="J124" s="154"/>
      <c r="K124" s="1"/>
      <c r="L124" s="1"/>
      <c r="M124" s="1"/>
      <c r="N124" s="1"/>
      <c r="O124" s="1"/>
      <c r="P124" s="1"/>
      <c r="Q124" t="s">
        <v>90</v>
      </c>
      <c r="S124" s="1"/>
    </row>
    <row r="125" spans="1:26" ht="24.95" customHeight="1">
      <c r="A125" s="157">
        <v>20</v>
      </c>
      <c r="B125" s="154" t="s">
        <v>171</v>
      </c>
      <c r="C125" s="159" t="s">
        <v>213</v>
      </c>
      <c r="D125" s="154" t="s">
        <v>214</v>
      </c>
      <c r="E125" s="154" t="s">
        <v>205</v>
      </c>
      <c r="F125" s="155">
        <v>0.50773800000000002</v>
      </c>
      <c r="G125" s="156"/>
      <c r="H125" s="156"/>
      <c r="I125" s="156">
        <f>ROUND(F125*(G125+H125),2)</f>
        <v>0</v>
      </c>
      <c r="J125" s="154">
        <f>ROUND(F125*(N125),2)</f>
        <v>0</v>
      </c>
      <c r="K125" s="1">
        <f>ROUND(F125*(O125),2)</f>
        <v>0</v>
      </c>
      <c r="L125" s="1"/>
      <c r="M125" s="1">
        <f>ROUND(F125*(G125+H125),2)</f>
        <v>0</v>
      </c>
      <c r="N125" s="1">
        <v>0</v>
      </c>
      <c r="O125" s="1"/>
      <c r="P125" s="153">
        <f>ROUND(F125*(R125),3)</f>
        <v>0.55300000000000005</v>
      </c>
      <c r="Q125" s="160"/>
      <c r="R125" s="160">
        <v>1.0900000000000001</v>
      </c>
      <c r="S125" s="153">
        <f>ROUND(F125*(X125),3)</f>
        <v>0</v>
      </c>
      <c r="X125">
        <v>0</v>
      </c>
      <c r="Z125">
        <v>0</v>
      </c>
    </row>
    <row r="126" spans="1:26" ht="12" customHeight="1">
      <c r="A126" s="154"/>
      <c r="B126" s="154"/>
      <c r="C126" s="158"/>
      <c r="D126" s="158" t="s">
        <v>215</v>
      </c>
      <c r="E126" s="154"/>
      <c r="F126" s="155"/>
      <c r="G126" s="156"/>
      <c r="H126" s="156"/>
      <c r="I126" s="156"/>
      <c r="J126" s="154"/>
      <c r="K126" s="1"/>
      <c r="L126" s="1"/>
      <c r="M126" s="1"/>
      <c r="N126" s="1"/>
      <c r="O126" s="1"/>
      <c r="P126" s="1"/>
      <c r="S126" s="1"/>
    </row>
    <row r="127" spans="1:26">
      <c r="A127" s="154"/>
      <c r="B127" s="154"/>
      <c r="C127" s="154"/>
      <c r="D127" s="154" t="s">
        <v>216</v>
      </c>
      <c r="E127" s="154"/>
      <c r="F127" s="155">
        <v>0.32024999999999998</v>
      </c>
      <c r="G127" s="156"/>
      <c r="H127" s="156"/>
      <c r="I127" s="156"/>
      <c r="J127" s="154"/>
      <c r="K127" s="1"/>
      <c r="L127" s="1"/>
      <c r="M127" s="1"/>
      <c r="N127" s="1"/>
      <c r="O127" s="1"/>
      <c r="P127" s="1"/>
      <c r="Q127" t="s">
        <v>90</v>
      </c>
      <c r="S127" s="1"/>
    </row>
    <row r="128" spans="1:26" ht="12" customHeight="1">
      <c r="A128" s="154"/>
      <c r="B128" s="154"/>
      <c r="C128" s="158"/>
      <c r="D128" s="158" t="s">
        <v>217</v>
      </c>
      <c r="E128" s="154"/>
      <c r="F128" s="155"/>
      <c r="G128" s="156"/>
      <c r="H128" s="156"/>
      <c r="I128" s="156"/>
      <c r="J128" s="154"/>
      <c r="K128" s="1"/>
      <c r="L128" s="1"/>
      <c r="M128" s="1"/>
      <c r="N128" s="1"/>
      <c r="O128" s="1"/>
      <c r="P128" s="1"/>
      <c r="S128" s="1"/>
    </row>
    <row r="129" spans="1:26">
      <c r="A129" s="154"/>
      <c r="B129" s="154"/>
      <c r="C129" s="154"/>
      <c r="D129" s="154" t="s">
        <v>218</v>
      </c>
      <c r="E129" s="154"/>
      <c r="F129" s="155">
        <v>0.13910400000000001</v>
      </c>
      <c r="G129" s="156"/>
      <c r="H129" s="156"/>
      <c r="I129" s="156"/>
      <c r="J129" s="154"/>
      <c r="K129" s="1"/>
      <c r="L129" s="1"/>
      <c r="M129" s="1"/>
      <c r="N129" s="1"/>
      <c r="O129" s="1"/>
      <c r="P129" s="1"/>
      <c r="Q129" t="s">
        <v>90</v>
      </c>
      <c r="S129" s="1"/>
    </row>
    <row r="130" spans="1:26" ht="12" customHeight="1">
      <c r="A130" s="154"/>
      <c r="B130" s="154"/>
      <c r="C130" s="158"/>
      <c r="D130" s="158" t="s">
        <v>219</v>
      </c>
      <c r="E130" s="154"/>
      <c r="F130" s="155"/>
      <c r="G130" s="156"/>
      <c r="H130" s="156"/>
      <c r="I130" s="156"/>
      <c r="J130" s="154"/>
      <c r="K130" s="1"/>
      <c r="L130" s="1"/>
      <c r="M130" s="1"/>
      <c r="N130" s="1"/>
      <c r="O130" s="1"/>
      <c r="P130" s="1"/>
      <c r="S130" s="1"/>
    </row>
    <row r="131" spans="1:26">
      <c r="A131" s="154"/>
      <c r="B131" s="154"/>
      <c r="C131" s="154"/>
      <c r="D131" s="154" t="s">
        <v>220</v>
      </c>
      <c r="E131" s="154"/>
      <c r="F131" s="155">
        <v>4.8384000000000003E-2</v>
      </c>
      <c r="G131" s="156"/>
      <c r="H131" s="156"/>
      <c r="I131" s="156"/>
      <c r="J131" s="154"/>
      <c r="K131" s="1"/>
      <c r="L131" s="1"/>
      <c r="M131" s="1"/>
      <c r="N131" s="1"/>
      <c r="O131" s="1"/>
      <c r="P131" s="1"/>
      <c r="S131" s="1"/>
    </row>
    <row r="132" spans="1:26" ht="24.95" customHeight="1">
      <c r="A132" s="157">
        <v>21</v>
      </c>
      <c r="B132" s="154" t="s">
        <v>171</v>
      </c>
      <c r="C132" s="159" t="s">
        <v>221</v>
      </c>
      <c r="D132" s="154" t="s">
        <v>222</v>
      </c>
      <c r="E132" s="154" t="s">
        <v>110</v>
      </c>
      <c r="F132" s="155">
        <v>5.28</v>
      </c>
      <c r="G132" s="156"/>
      <c r="H132" s="156"/>
      <c r="I132" s="156">
        <f>ROUND(F132*(G132+H132),2)</f>
        <v>0</v>
      </c>
      <c r="J132" s="154">
        <f>ROUND(F132*(N132),2)</f>
        <v>0</v>
      </c>
      <c r="K132" s="1">
        <f>ROUND(F132*(O132),2)</f>
        <v>0</v>
      </c>
      <c r="L132" s="1"/>
      <c r="M132" s="1">
        <f>ROUND(F132*(G132+H132),2)</f>
        <v>0</v>
      </c>
      <c r="N132" s="1">
        <v>0</v>
      </c>
      <c r="O132" s="1"/>
      <c r="P132" s="153">
        <f>ROUND(F132*(R132),3)</f>
        <v>0.54300000000000004</v>
      </c>
      <c r="Q132" s="160"/>
      <c r="R132" s="160">
        <v>0.10292678399999999</v>
      </c>
      <c r="S132" s="153">
        <f>ROUND(F132*(X132),3)</f>
        <v>0</v>
      </c>
      <c r="X132">
        <v>0</v>
      </c>
      <c r="Z132">
        <v>0</v>
      </c>
    </row>
    <row r="133" spans="1:26">
      <c r="A133" s="154"/>
      <c r="B133" s="154"/>
      <c r="C133" s="158"/>
      <c r="D133" s="158" t="s">
        <v>223</v>
      </c>
      <c r="E133" s="154"/>
      <c r="F133" s="155">
        <v>5.28</v>
      </c>
      <c r="G133" s="156"/>
      <c r="H133" s="156"/>
      <c r="I133" s="156"/>
      <c r="J133" s="154"/>
      <c r="K133" s="1"/>
      <c r="L133" s="1"/>
      <c r="M133" s="1"/>
      <c r="N133" s="1"/>
      <c r="O133" s="1"/>
      <c r="P133" s="1"/>
      <c r="Q133" t="s">
        <v>90</v>
      </c>
      <c r="S133" s="1"/>
    </row>
    <row r="134" spans="1:26" ht="24.95" customHeight="1">
      <c r="A134" s="157">
        <v>22</v>
      </c>
      <c r="B134" s="154" t="s">
        <v>171</v>
      </c>
      <c r="C134" s="159" t="s">
        <v>224</v>
      </c>
      <c r="D134" s="154" t="s">
        <v>225</v>
      </c>
      <c r="E134" s="154" t="s">
        <v>110</v>
      </c>
      <c r="F134" s="155">
        <v>7.875</v>
      </c>
      <c r="G134" s="156"/>
      <c r="H134" s="156"/>
      <c r="I134" s="156">
        <f>ROUND(F134*(G134+H134),2)</f>
        <v>0</v>
      </c>
      <c r="J134" s="154">
        <f>ROUND(F134*(N134),2)</f>
        <v>0</v>
      </c>
      <c r="K134" s="1">
        <f>ROUND(F134*(O134),2)</f>
        <v>0</v>
      </c>
      <c r="L134" s="1"/>
      <c r="M134" s="1">
        <f>ROUND(F134*(G134+H134),2)</f>
        <v>0</v>
      </c>
      <c r="N134" s="1">
        <v>0</v>
      </c>
      <c r="O134" s="1"/>
      <c r="P134" s="153">
        <f>ROUND(F134*(R134),3)</f>
        <v>0.81100000000000005</v>
      </c>
      <c r="Q134" s="160"/>
      <c r="R134" s="160">
        <v>0.10292678399999999</v>
      </c>
      <c r="S134" s="153">
        <f>ROUND(F134*(X134),3)</f>
        <v>0</v>
      </c>
      <c r="X134">
        <v>0</v>
      </c>
      <c r="Z134">
        <v>0</v>
      </c>
    </row>
    <row r="135" spans="1:26">
      <c r="A135" s="154"/>
      <c r="B135" s="154"/>
      <c r="C135" s="158"/>
      <c r="D135" s="158" t="s">
        <v>226</v>
      </c>
      <c r="E135" s="154"/>
      <c r="F135" s="155">
        <v>7.875</v>
      </c>
      <c r="G135" s="156"/>
      <c r="H135" s="156"/>
      <c r="I135" s="156"/>
      <c r="J135" s="154"/>
      <c r="K135" s="1"/>
      <c r="L135" s="1"/>
      <c r="M135" s="1"/>
      <c r="N135" s="1"/>
      <c r="O135" s="1"/>
      <c r="P135" s="1"/>
      <c r="Q135" t="s">
        <v>90</v>
      </c>
      <c r="S135" s="1"/>
    </row>
    <row r="136" spans="1:26" ht="24.95" customHeight="1">
      <c r="A136" s="157">
        <v>23</v>
      </c>
      <c r="B136" s="154" t="s">
        <v>171</v>
      </c>
      <c r="C136" s="159" t="s">
        <v>227</v>
      </c>
      <c r="D136" s="154" t="s">
        <v>228</v>
      </c>
      <c r="E136" s="154" t="s">
        <v>110</v>
      </c>
      <c r="F136" s="155">
        <v>5.0819999999999999</v>
      </c>
      <c r="G136" s="156"/>
      <c r="H136" s="156"/>
      <c r="I136" s="156">
        <f>ROUND(F136*(G136+H136),2)</f>
        <v>0</v>
      </c>
      <c r="J136" s="154">
        <f>ROUND(F136*(N136),2)</f>
        <v>0</v>
      </c>
      <c r="K136" s="1">
        <f>ROUND(F136*(O136),2)</f>
        <v>0</v>
      </c>
      <c r="L136" s="1"/>
      <c r="M136" s="1">
        <f>ROUND(F136*(G136+H136),2)</f>
        <v>0</v>
      </c>
      <c r="N136" s="1">
        <v>0</v>
      </c>
      <c r="O136" s="1"/>
      <c r="P136" s="153">
        <f>ROUND(F136*(R136),3)</f>
        <v>1.5089999999999999</v>
      </c>
      <c r="Q136" s="160"/>
      <c r="R136" s="160">
        <v>0.29702000000000001</v>
      </c>
      <c r="S136" s="153">
        <f>ROUND(F136*(X136),3)</f>
        <v>0</v>
      </c>
      <c r="X136">
        <v>0</v>
      </c>
      <c r="Z136">
        <v>0</v>
      </c>
    </row>
    <row r="137" spans="1:26" ht="12" customHeight="1">
      <c r="A137" s="154"/>
      <c r="B137" s="154"/>
      <c r="C137" s="158"/>
      <c r="D137" s="158" t="s">
        <v>157</v>
      </c>
      <c r="E137" s="154"/>
      <c r="F137" s="155"/>
      <c r="G137" s="156"/>
      <c r="H137" s="156"/>
      <c r="I137" s="156"/>
      <c r="J137" s="154"/>
      <c r="K137" s="1"/>
      <c r="L137" s="1"/>
      <c r="M137" s="1"/>
      <c r="N137" s="1"/>
      <c r="O137" s="1"/>
      <c r="P137" s="1"/>
      <c r="S137" s="1"/>
    </row>
    <row r="138" spans="1:26">
      <c r="A138" s="154"/>
      <c r="B138" s="154"/>
      <c r="C138" s="154"/>
      <c r="D138" s="154" t="s">
        <v>229</v>
      </c>
      <c r="E138" s="154"/>
      <c r="F138" s="155">
        <v>3.024</v>
      </c>
      <c r="G138" s="156"/>
      <c r="H138" s="156"/>
      <c r="I138" s="156"/>
      <c r="J138" s="154"/>
      <c r="K138" s="1"/>
      <c r="L138" s="1"/>
      <c r="M138" s="1"/>
      <c r="N138" s="1"/>
      <c r="O138" s="1"/>
      <c r="P138" s="1"/>
      <c r="Q138" t="s">
        <v>90</v>
      </c>
      <c r="S138" s="1"/>
    </row>
    <row r="139" spans="1:26" ht="12" customHeight="1">
      <c r="A139" s="154"/>
      <c r="B139" s="154"/>
      <c r="C139" s="158"/>
      <c r="D139" s="158" t="s">
        <v>136</v>
      </c>
      <c r="E139" s="154"/>
      <c r="F139" s="155"/>
      <c r="G139" s="156"/>
      <c r="H139" s="156"/>
      <c r="I139" s="156"/>
      <c r="J139" s="154"/>
      <c r="K139" s="1"/>
      <c r="L139" s="1"/>
      <c r="M139" s="1"/>
      <c r="N139" s="1"/>
      <c r="O139" s="1"/>
      <c r="P139" s="1"/>
      <c r="S139" s="1"/>
    </row>
    <row r="140" spans="1:26">
      <c r="A140" s="154"/>
      <c r="B140" s="154"/>
      <c r="C140" s="154"/>
      <c r="D140" s="154" t="s">
        <v>230</v>
      </c>
      <c r="E140" s="154"/>
      <c r="F140" s="155">
        <v>2.0579999999999998</v>
      </c>
      <c r="G140" s="156"/>
      <c r="H140" s="156"/>
      <c r="I140" s="156"/>
      <c r="J140" s="154"/>
      <c r="K140" s="1"/>
      <c r="L140" s="1"/>
      <c r="M140" s="1"/>
      <c r="N140" s="1"/>
      <c r="O140" s="1"/>
      <c r="P140" s="1"/>
      <c r="Q140" t="s">
        <v>90</v>
      </c>
      <c r="S140" s="1"/>
    </row>
    <row r="141" spans="1:26" ht="24.95" customHeight="1">
      <c r="A141" s="157">
        <v>24</v>
      </c>
      <c r="B141" s="154" t="s">
        <v>171</v>
      </c>
      <c r="C141" s="159" t="s">
        <v>231</v>
      </c>
      <c r="D141" s="154" t="s">
        <v>232</v>
      </c>
      <c r="E141" s="154" t="s">
        <v>110</v>
      </c>
      <c r="F141" s="155">
        <v>5.1239999999999997</v>
      </c>
      <c r="G141" s="156"/>
      <c r="H141" s="156"/>
      <c r="I141" s="156">
        <f>ROUND(F141*(G141+H141),2)</f>
        <v>0</v>
      </c>
      <c r="J141" s="154">
        <f>ROUND(F141*(N141),2)</f>
        <v>0</v>
      </c>
      <c r="K141" s="1">
        <f>ROUND(F141*(O141),2)</f>
        <v>0</v>
      </c>
      <c r="L141" s="1"/>
      <c r="M141" s="1">
        <f>ROUND(F141*(G141+H141),2)</f>
        <v>0</v>
      </c>
      <c r="N141" s="1">
        <v>0</v>
      </c>
      <c r="O141" s="1"/>
      <c r="P141" s="153">
        <f>ROUND(F141*(R141),3)</f>
        <v>2.585</v>
      </c>
      <c r="Q141" s="160"/>
      <c r="R141" s="160">
        <v>0.50441000000000003</v>
      </c>
      <c r="S141" s="153">
        <f>ROUND(F141*(X141),3)</f>
        <v>0</v>
      </c>
      <c r="X141">
        <v>0</v>
      </c>
      <c r="Z141">
        <v>0</v>
      </c>
    </row>
    <row r="142" spans="1:26" ht="12" customHeight="1">
      <c r="A142" s="154"/>
      <c r="B142" s="154"/>
      <c r="C142" s="158"/>
      <c r="D142" s="158" t="s">
        <v>157</v>
      </c>
      <c r="E142" s="154"/>
      <c r="F142" s="155"/>
      <c r="G142" s="156"/>
      <c r="H142" s="156"/>
      <c r="I142" s="156"/>
      <c r="J142" s="154"/>
      <c r="K142" s="1"/>
      <c r="L142" s="1"/>
      <c r="M142" s="1"/>
      <c r="N142" s="1"/>
      <c r="O142" s="1"/>
      <c r="P142" s="1"/>
      <c r="S142" s="1"/>
    </row>
    <row r="143" spans="1:26">
      <c r="A143" s="154"/>
      <c r="B143" s="154"/>
      <c r="C143" s="154"/>
      <c r="D143" s="154" t="s">
        <v>233</v>
      </c>
      <c r="E143" s="154"/>
      <c r="F143" s="155">
        <v>2.8559999999999999</v>
      </c>
      <c r="G143" s="156"/>
      <c r="H143" s="156"/>
      <c r="I143" s="156"/>
      <c r="J143" s="154"/>
      <c r="K143" s="1"/>
      <c r="L143" s="1"/>
      <c r="M143" s="1"/>
      <c r="N143" s="1"/>
      <c r="O143" s="1"/>
      <c r="P143" s="1"/>
      <c r="Q143" t="s">
        <v>90</v>
      </c>
      <c r="S143" s="1"/>
    </row>
    <row r="144" spans="1:26" ht="12" customHeight="1">
      <c r="A144" s="154"/>
      <c r="B144" s="154"/>
      <c r="C144" s="158"/>
      <c r="D144" s="158" t="s">
        <v>136</v>
      </c>
      <c r="E144" s="154"/>
      <c r="F144" s="155"/>
      <c r="G144" s="156"/>
      <c r="H144" s="156"/>
      <c r="I144" s="156"/>
      <c r="J144" s="154"/>
      <c r="K144" s="1"/>
      <c r="L144" s="1"/>
      <c r="M144" s="1"/>
      <c r="N144" s="1"/>
      <c r="O144" s="1"/>
      <c r="P144" s="1"/>
      <c r="S144" s="1"/>
    </row>
    <row r="145" spans="1:26">
      <c r="A145" s="154"/>
      <c r="B145" s="154"/>
      <c r="C145" s="154"/>
      <c r="D145" s="154" t="s">
        <v>234</v>
      </c>
      <c r="E145" s="154"/>
      <c r="F145" s="155">
        <v>2.2679999999999998</v>
      </c>
      <c r="G145" s="156"/>
      <c r="H145" s="156"/>
      <c r="I145" s="156"/>
      <c r="J145" s="154"/>
      <c r="K145" s="1"/>
      <c r="L145" s="1"/>
      <c r="M145" s="1"/>
      <c r="N145" s="1"/>
      <c r="O145" s="1"/>
      <c r="P145" s="1"/>
      <c r="Q145" t="s">
        <v>90</v>
      </c>
      <c r="S145" s="1"/>
    </row>
    <row r="146" spans="1:26" ht="24.95" customHeight="1">
      <c r="A146" s="157">
        <v>25</v>
      </c>
      <c r="B146" s="154" t="s">
        <v>235</v>
      </c>
      <c r="C146" s="159" t="s">
        <v>236</v>
      </c>
      <c r="D146" s="154" t="s">
        <v>237</v>
      </c>
      <c r="E146" s="154" t="s">
        <v>238</v>
      </c>
      <c r="F146" s="155">
        <v>2.02</v>
      </c>
      <c r="G146" s="156"/>
      <c r="H146" s="156"/>
      <c r="I146" s="156">
        <f>ROUND(F146*(G146+H146),2)</f>
        <v>0</v>
      </c>
      <c r="J146" s="154">
        <f>ROUND(F146*(N146),2)</f>
        <v>0</v>
      </c>
      <c r="K146" s="1">
        <f>ROUND(F146*(O146),2)</f>
        <v>0</v>
      </c>
      <c r="L146" s="1"/>
      <c r="M146" s="1">
        <f>ROUND(F146*(G146+H146),2)</f>
        <v>0</v>
      </c>
      <c r="N146" s="1">
        <v>0</v>
      </c>
      <c r="O146" s="1"/>
      <c r="P146" s="153">
        <f>ROUND(F146*(R146),3)</f>
        <v>0.16400000000000001</v>
      </c>
      <c r="Q146" s="160"/>
      <c r="R146" s="160">
        <v>8.1000000000000003E-2</v>
      </c>
      <c r="S146" s="153">
        <f>ROUND(F146*(X146),3)</f>
        <v>0</v>
      </c>
      <c r="X146">
        <v>0</v>
      </c>
      <c r="Z146">
        <v>0</v>
      </c>
    </row>
    <row r="147" spans="1:26" ht="24.95" customHeight="1">
      <c r="A147" s="157">
        <v>26</v>
      </c>
      <c r="B147" s="154" t="s">
        <v>235</v>
      </c>
      <c r="C147" s="159" t="s">
        <v>239</v>
      </c>
      <c r="D147" s="154" t="s">
        <v>240</v>
      </c>
      <c r="E147" s="154" t="s">
        <v>238</v>
      </c>
      <c r="F147" s="155">
        <v>1.01</v>
      </c>
      <c r="G147" s="156"/>
      <c r="H147" s="156"/>
      <c r="I147" s="156">
        <f>ROUND(F147*(G147+H147),2)</f>
        <v>0</v>
      </c>
      <c r="J147" s="154">
        <f>ROUND(F147*(N147),2)</f>
        <v>0</v>
      </c>
      <c r="K147" s="1">
        <f>ROUND(F147*(O147),2)</f>
        <v>0</v>
      </c>
      <c r="L147" s="1"/>
      <c r="M147" s="1">
        <f>ROUND(F147*(G147+H147),2)</f>
        <v>0</v>
      </c>
      <c r="N147" s="1">
        <v>0</v>
      </c>
      <c r="O147" s="1"/>
      <c r="P147" s="153">
        <f>ROUND(F147*(R147),3)</f>
        <v>9.5000000000000001E-2</v>
      </c>
      <c r="Q147" s="160"/>
      <c r="R147" s="160">
        <v>9.4E-2</v>
      </c>
      <c r="S147" s="153">
        <f>ROUND(F147*(X147),3)</f>
        <v>0</v>
      </c>
      <c r="X147">
        <v>0</v>
      </c>
      <c r="Z147">
        <v>0</v>
      </c>
    </row>
    <row r="148" spans="1:26">
      <c r="A148" s="144"/>
      <c r="B148" s="144"/>
      <c r="C148" s="144"/>
      <c r="D148" s="144" t="s">
        <v>47</v>
      </c>
      <c r="E148" s="144"/>
      <c r="F148" s="153"/>
      <c r="G148" s="146">
        <f>ROUND((SUM(L42:L147))/1,2)</f>
        <v>0</v>
      </c>
      <c r="H148" s="146">
        <f>ROUND((SUM(M42:M147))/1,2)</f>
        <v>0</v>
      </c>
      <c r="I148" s="146">
        <f>ROUND((SUM(I42:I147))/1,2)</f>
        <v>0</v>
      </c>
      <c r="J148" s="144"/>
      <c r="K148" s="144"/>
      <c r="L148" s="144">
        <f>ROUND((SUM(L42:L147))/1,2)</f>
        <v>0</v>
      </c>
      <c r="M148" s="144">
        <f>ROUND((SUM(M42:M147))/1,2)</f>
        <v>0</v>
      </c>
      <c r="N148" s="144"/>
      <c r="O148" s="144"/>
      <c r="P148" s="161">
        <f>ROUND((SUM(P42:P147))/1,2)</f>
        <v>133.6</v>
      </c>
      <c r="Q148" s="142"/>
      <c r="R148" s="142"/>
      <c r="S148" s="161">
        <f>ROUND((SUM(S42:S147))/1,2)</f>
        <v>0</v>
      </c>
      <c r="T148" s="142"/>
      <c r="U148" s="142"/>
      <c r="V148" s="142"/>
      <c r="W148" s="142"/>
      <c r="X148" s="142"/>
      <c r="Y148" s="142"/>
      <c r="Z148" s="142"/>
    </row>
    <row r="149" spans="1:26">
      <c r="A149" s="1"/>
      <c r="B149" s="1"/>
      <c r="C149" s="1"/>
      <c r="D149" s="1"/>
      <c r="E149" s="1"/>
      <c r="F149" s="149"/>
      <c r="G149" s="139"/>
      <c r="H149" s="139"/>
      <c r="I149" s="139"/>
      <c r="J149" s="1"/>
      <c r="K149" s="1"/>
      <c r="L149" s="1"/>
      <c r="M149" s="1"/>
      <c r="N149" s="1"/>
      <c r="O149" s="1"/>
      <c r="P149" s="1"/>
      <c r="S149" s="1"/>
    </row>
    <row r="150" spans="1:26">
      <c r="A150" s="144"/>
      <c r="B150" s="144"/>
      <c r="C150" s="144"/>
      <c r="D150" s="144" t="s">
        <v>48</v>
      </c>
      <c r="E150" s="144"/>
      <c r="F150" s="153"/>
      <c r="G150" s="145"/>
      <c r="H150" s="145"/>
      <c r="I150" s="145"/>
      <c r="J150" s="144"/>
      <c r="K150" s="144"/>
      <c r="L150" s="144"/>
      <c r="M150" s="144"/>
      <c r="N150" s="144"/>
      <c r="O150" s="144"/>
      <c r="P150" s="144"/>
      <c r="Q150" s="142"/>
      <c r="R150" s="142"/>
      <c r="S150" s="144"/>
      <c r="T150" s="142"/>
      <c r="U150" s="142"/>
      <c r="V150" s="142"/>
      <c r="W150" s="142"/>
      <c r="X150" s="142"/>
      <c r="Y150" s="142"/>
      <c r="Z150" s="142"/>
    </row>
    <row r="151" spans="1:26" ht="24.95" customHeight="1">
      <c r="A151" s="157">
        <v>27</v>
      </c>
      <c r="B151" s="154" t="s">
        <v>102</v>
      </c>
      <c r="C151" s="159" t="s">
        <v>241</v>
      </c>
      <c r="D151" s="154" t="s">
        <v>242</v>
      </c>
      <c r="E151" s="154" t="s">
        <v>87</v>
      </c>
      <c r="F151" s="155">
        <v>1.5316000000000001</v>
      </c>
      <c r="G151" s="156"/>
      <c r="H151" s="156"/>
      <c r="I151" s="156">
        <f>ROUND(F151*(G151+H151),2)</f>
        <v>0</v>
      </c>
      <c r="J151" s="154">
        <f>ROUND(F151*(N151),2)</f>
        <v>0</v>
      </c>
      <c r="K151" s="1">
        <f>ROUND(F151*(O151),2)</f>
        <v>0</v>
      </c>
      <c r="L151" s="1"/>
      <c r="M151" s="1">
        <f>ROUND(F151*(G151+H151),2)</f>
        <v>0</v>
      </c>
      <c r="N151" s="1">
        <v>0</v>
      </c>
      <c r="O151" s="1"/>
      <c r="P151" s="153">
        <f>ROUND(F151*(R151),3)</f>
        <v>3.7480000000000002</v>
      </c>
      <c r="Q151" s="160"/>
      <c r="R151" s="160">
        <v>2.4470000000000001</v>
      </c>
      <c r="S151" s="153">
        <f>ROUND(F151*(X151),3)</f>
        <v>0</v>
      </c>
      <c r="X151">
        <v>0</v>
      </c>
      <c r="Z151">
        <v>0</v>
      </c>
    </row>
    <row r="152" spans="1:26" ht="12" customHeight="1">
      <c r="A152" s="154"/>
      <c r="B152" s="154"/>
      <c r="C152" s="158"/>
      <c r="D152" s="158" t="s">
        <v>243</v>
      </c>
      <c r="E152" s="154"/>
      <c r="F152" s="155"/>
      <c r="G152" s="156"/>
      <c r="H152" s="156"/>
      <c r="I152" s="156"/>
      <c r="J152" s="154"/>
      <c r="K152" s="1"/>
      <c r="L152" s="1"/>
      <c r="M152" s="1"/>
      <c r="N152" s="1"/>
      <c r="O152" s="1"/>
      <c r="P152" s="1"/>
      <c r="S152" s="1"/>
    </row>
    <row r="153" spans="1:26">
      <c r="A153" s="154"/>
      <c r="B153" s="154"/>
      <c r="C153" s="154"/>
      <c r="D153" s="154" t="s">
        <v>244</v>
      </c>
      <c r="E153" s="154"/>
      <c r="F153" s="155">
        <v>1.36</v>
      </c>
      <c r="G153" s="156"/>
      <c r="H153" s="156"/>
      <c r="I153" s="156"/>
      <c r="J153" s="154"/>
      <c r="K153" s="1"/>
      <c r="L153" s="1"/>
      <c r="M153" s="1"/>
      <c r="N153" s="1"/>
      <c r="O153" s="1"/>
      <c r="P153" s="1"/>
      <c r="Q153" t="s">
        <v>90</v>
      </c>
      <c r="S153" s="1"/>
    </row>
    <row r="154" spans="1:26">
      <c r="A154" s="154"/>
      <c r="B154" s="154"/>
      <c r="C154" s="158"/>
      <c r="D154" s="158" t="s">
        <v>245</v>
      </c>
      <c r="E154" s="154"/>
      <c r="F154" s="155">
        <v>0.1716</v>
      </c>
      <c r="G154" s="156"/>
      <c r="H154" s="156"/>
      <c r="I154" s="156"/>
      <c r="J154" s="154"/>
      <c r="K154" s="1"/>
      <c r="L154" s="1"/>
      <c r="M154" s="1"/>
      <c r="N154" s="1"/>
      <c r="O154" s="1"/>
      <c r="P154" s="1"/>
      <c r="S154" s="1"/>
    </row>
    <row r="155" spans="1:26" ht="24.95" customHeight="1">
      <c r="A155" s="157">
        <v>28</v>
      </c>
      <c r="B155" s="154" t="s">
        <v>102</v>
      </c>
      <c r="C155" s="159" t="s">
        <v>246</v>
      </c>
      <c r="D155" s="154" t="s">
        <v>247</v>
      </c>
      <c r="E155" s="154" t="s">
        <v>248</v>
      </c>
      <c r="F155" s="155">
        <v>18.600000000000001</v>
      </c>
      <c r="G155" s="156"/>
      <c r="H155" s="156"/>
      <c r="I155" s="156">
        <f>ROUND(F155*(G155+H155),2)</f>
        <v>0</v>
      </c>
      <c r="J155" s="154">
        <f>ROUND(F155*(N155),2)</f>
        <v>0</v>
      </c>
      <c r="K155" s="1">
        <f>ROUND(F155*(O155),2)</f>
        <v>0</v>
      </c>
      <c r="L155" s="1"/>
      <c r="M155" s="1">
        <f>ROUND(F155*(G155+H155),2)</f>
        <v>0</v>
      </c>
      <c r="N155" s="1">
        <v>0</v>
      </c>
      <c r="O155" s="1"/>
      <c r="P155" s="153">
        <f>ROUND(F155*(R155),3)</f>
        <v>4.2999999999999997E-2</v>
      </c>
      <c r="Q155" s="160"/>
      <c r="R155" s="160">
        <v>2.3E-3</v>
      </c>
      <c r="S155" s="153">
        <f>ROUND(F155*(X155),3)</f>
        <v>0</v>
      </c>
      <c r="X155">
        <v>0</v>
      </c>
      <c r="Z155">
        <v>0</v>
      </c>
    </row>
    <row r="156" spans="1:26">
      <c r="A156" s="154"/>
      <c r="B156" s="154"/>
      <c r="C156" s="158"/>
      <c r="D156" s="158" t="s">
        <v>249</v>
      </c>
      <c r="E156" s="154"/>
      <c r="F156" s="155">
        <v>18.600000000000001</v>
      </c>
      <c r="G156" s="156"/>
      <c r="H156" s="156"/>
      <c r="I156" s="156"/>
      <c r="J156" s="154"/>
      <c r="K156" s="1"/>
      <c r="L156" s="1"/>
      <c r="M156" s="1"/>
      <c r="N156" s="1"/>
      <c r="O156" s="1"/>
      <c r="P156" s="1"/>
      <c r="Q156" t="s">
        <v>90</v>
      </c>
      <c r="S156" s="1"/>
    </row>
    <row r="157" spans="1:26" ht="24.95" customHeight="1">
      <c r="A157" s="157">
        <v>29</v>
      </c>
      <c r="B157" s="154" t="s">
        <v>102</v>
      </c>
      <c r="C157" s="159" t="s">
        <v>250</v>
      </c>
      <c r="D157" s="154" t="s">
        <v>251</v>
      </c>
      <c r="E157" s="154" t="s">
        <v>248</v>
      </c>
      <c r="F157" s="155">
        <v>18.600000000000001</v>
      </c>
      <c r="G157" s="156"/>
      <c r="H157" s="156"/>
      <c r="I157" s="156">
        <f>ROUND(F157*(G157+H157),2)</f>
        <v>0</v>
      </c>
      <c r="J157" s="154">
        <f>ROUND(F157*(N157),2)</f>
        <v>0</v>
      </c>
      <c r="K157" s="1">
        <f>ROUND(F157*(O157),2)</f>
        <v>0</v>
      </c>
      <c r="L157" s="1"/>
      <c r="M157" s="1">
        <f>ROUND(F157*(G157+H157),2)</f>
        <v>0</v>
      </c>
      <c r="N157" s="1">
        <v>0</v>
      </c>
      <c r="O157" s="1"/>
      <c r="P157" s="153">
        <f>ROUND(F157*(R157),3)</f>
        <v>0</v>
      </c>
      <c r="Q157" s="160"/>
      <c r="R157" s="160">
        <v>0</v>
      </c>
      <c r="S157" s="153">
        <f>ROUND(F157*(X157),3)</f>
        <v>0</v>
      </c>
      <c r="X157">
        <v>0</v>
      </c>
      <c r="Z157">
        <v>0</v>
      </c>
    </row>
    <row r="158" spans="1:26" ht="24.95" customHeight="1">
      <c r="A158" s="157">
        <v>30</v>
      </c>
      <c r="B158" s="154" t="s">
        <v>102</v>
      </c>
      <c r="C158" s="159" t="s">
        <v>252</v>
      </c>
      <c r="D158" s="154" t="s">
        <v>253</v>
      </c>
      <c r="E158" s="154" t="s">
        <v>110</v>
      </c>
      <c r="F158" s="155">
        <v>22.32</v>
      </c>
      <c r="G158" s="156"/>
      <c r="H158" s="156"/>
      <c r="I158" s="156">
        <f>ROUND(F158*(G158+H158),2)</f>
        <v>0</v>
      </c>
      <c r="J158" s="154">
        <f>ROUND(F158*(N158),2)</f>
        <v>0</v>
      </c>
      <c r="K158" s="1">
        <f>ROUND(F158*(O158),2)</f>
        <v>0</v>
      </c>
      <c r="L158" s="1"/>
      <c r="M158" s="1">
        <f>ROUND(F158*(G158+H158),2)</f>
        <v>0</v>
      </c>
      <c r="N158" s="1">
        <v>0</v>
      </c>
      <c r="O158" s="1"/>
      <c r="P158" s="153">
        <f>ROUND(F158*(R158),3)</f>
        <v>0.42399999999999999</v>
      </c>
      <c r="Q158" s="160"/>
      <c r="R158" s="160">
        <v>1.9E-2</v>
      </c>
      <c r="S158" s="153">
        <f>ROUND(F158*(X158),3)</f>
        <v>0</v>
      </c>
      <c r="X158">
        <v>0</v>
      </c>
      <c r="Z158">
        <v>0</v>
      </c>
    </row>
    <row r="159" spans="1:26">
      <c r="A159" s="154"/>
      <c r="B159" s="154"/>
      <c r="C159" s="158"/>
      <c r="D159" s="158" t="s">
        <v>254</v>
      </c>
      <c r="E159" s="154"/>
      <c r="F159" s="155">
        <v>22.32</v>
      </c>
      <c r="G159" s="156"/>
      <c r="H159" s="156"/>
      <c r="I159" s="156"/>
      <c r="J159" s="154"/>
      <c r="K159" s="1"/>
      <c r="L159" s="1"/>
      <c r="M159" s="1"/>
      <c r="N159" s="1"/>
      <c r="O159" s="1"/>
      <c r="P159" s="1"/>
      <c r="Q159" t="s">
        <v>90</v>
      </c>
      <c r="S159" s="1"/>
    </row>
    <row r="160" spans="1:26" ht="24.95" customHeight="1">
      <c r="A160" s="157">
        <v>31</v>
      </c>
      <c r="B160" s="154" t="s">
        <v>102</v>
      </c>
      <c r="C160" s="159" t="s">
        <v>255</v>
      </c>
      <c r="D160" s="154" t="s">
        <v>256</v>
      </c>
      <c r="E160" s="154" t="s">
        <v>257</v>
      </c>
      <c r="F160" s="155">
        <v>7.3200000000000001E-2</v>
      </c>
      <c r="G160" s="156"/>
      <c r="H160" s="156"/>
      <c r="I160" s="156">
        <f>ROUND(F160*(G160+H160),2)</f>
        <v>0</v>
      </c>
      <c r="J160" s="154">
        <f>ROUND(F160*(N160),2)</f>
        <v>0</v>
      </c>
      <c r="K160" s="1">
        <f>ROUND(F160*(O160),2)</f>
        <v>0</v>
      </c>
      <c r="L160" s="1"/>
      <c r="M160" s="1">
        <f>ROUND(F160*(G160+H160),2)</f>
        <v>0</v>
      </c>
      <c r="N160" s="1">
        <v>0</v>
      </c>
      <c r="O160" s="1"/>
      <c r="P160" s="153">
        <f>ROUND(F160*(R160),3)</f>
        <v>7.3999999999999996E-2</v>
      </c>
      <c r="Q160" s="160"/>
      <c r="R160" s="160">
        <v>1.0167999999999999</v>
      </c>
      <c r="S160" s="153">
        <f>ROUND(F160*(X160),3)</f>
        <v>0</v>
      </c>
      <c r="X160">
        <v>0</v>
      </c>
      <c r="Z160">
        <v>0</v>
      </c>
    </row>
    <row r="161" spans="1:26" ht="12" customHeight="1">
      <c r="A161" s="154"/>
      <c r="B161" s="154"/>
      <c r="C161" s="158"/>
      <c r="D161" s="158" t="s">
        <v>258</v>
      </c>
      <c r="E161" s="154"/>
      <c r="F161" s="155"/>
      <c r="G161" s="156"/>
      <c r="H161" s="156"/>
      <c r="I161" s="156"/>
      <c r="J161" s="154"/>
      <c r="K161" s="1"/>
      <c r="L161" s="1"/>
      <c r="M161" s="1"/>
      <c r="N161" s="1"/>
      <c r="O161" s="1"/>
      <c r="P161" s="1"/>
      <c r="S161" s="1"/>
    </row>
    <row r="162" spans="1:26">
      <c r="A162" s="154"/>
      <c r="B162" s="154"/>
      <c r="C162" s="154"/>
      <c r="D162" s="154" t="s">
        <v>259</v>
      </c>
      <c r="E162" s="154"/>
      <c r="F162" s="155">
        <v>6.1000000000000004E-3</v>
      </c>
      <c r="G162" s="156"/>
      <c r="H162" s="156"/>
      <c r="I162" s="156"/>
      <c r="J162" s="154"/>
      <c r="K162" s="1"/>
      <c r="L162" s="1"/>
      <c r="M162" s="1"/>
      <c r="N162" s="1"/>
      <c r="O162" s="1"/>
      <c r="P162" s="1"/>
      <c r="Q162" t="s">
        <v>134</v>
      </c>
      <c r="S162" s="1"/>
    </row>
    <row r="163" spans="1:26" ht="12" customHeight="1">
      <c r="A163" s="154"/>
      <c r="B163" s="154"/>
      <c r="C163" s="158"/>
      <c r="D163" s="158" t="s">
        <v>258</v>
      </c>
      <c r="E163" s="154"/>
      <c r="F163" s="155"/>
      <c r="G163" s="156"/>
      <c r="H163" s="156"/>
      <c r="I163" s="156"/>
      <c r="J163" s="154"/>
      <c r="K163" s="1"/>
      <c r="L163" s="1"/>
      <c r="M163" s="1"/>
      <c r="N163" s="1"/>
      <c r="O163" s="1"/>
      <c r="P163" s="1"/>
      <c r="S163" s="1"/>
    </row>
    <row r="164" spans="1:26">
      <c r="A164" s="154"/>
      <c r="B164" s="154"/>
      <c r="C164" s="154"/>
      <c r="D164" s="154" t="s">
        <v>260</v>
      </c>
      <c r="E164" s="154"/>
      <c r="F164" s="155">
        <v>6.7100000000000007E-2</v>
      </c>
      <c r="G164" s="156"/>
      <c r="H164" s="156"/>
      <c r="I164" s="156"/>
      <c r="J164" s="154"/>
      <c r="K164" s="1"/>
      <c r="L164" s="1"/>
      <c r="M164" s="1"/>
      <c r="N164" s="1"/>
      <c r="O164" s="1"/>
      <c r="P164" s="1"/>
      <c r="Q164" t="s">
        <v>90</v>
      </c>
      <c r="S164" s="1"/>
    </row>
    <row r="165" spans="1:26" ht="24.95" customHeight="1">
      <c r="A165" s="157">
        <v>32</v>
      </c>
      <c r="B165" s="154" t="s">
        <v>102</v>
      </c>
      <c r="C165" s="159" t="s">
        <v>261</v>
      </c>
      <c r="D165" s="154" t="s">
        <v>262</v>
      </c>
      <c r="E165" s="154" t="s">
        <v>257</v>
      </c>
      <c r="F165" s="155">
        <v>0.13708000000000001</v>
      </c>
      <c r="G165" s="156"/>
      <c r="H165" s="156"/>
      <c r="I165" s="156">
        <f>ROUND(F165*(G165+H165),2)</f>
        <v>0</v>
      </c>
      <c r="J165" s="154">
        <f>ROUND(F165*(N165),2)</f>
        <v>0</v>
      </c>
      <c r="K165" s="1">
        <f>ROUND(F165*(O165),2)</f>
        <v>0</v>
      </c>
      <c r="L165" s="1"/>
      <c r="M165" s="1">
        <f>ROUND(F165*(G165+H165),2)</f>
        <v>0</v>
      </c>
      <c r="N165" s="1">
        <v>0</v>
      </c>
      <c r="O165" s="1"/>
      <c r="P165" s="153">
        <f>ROUND(F165*(R165),3)</f>
        <v>0.14399999999999999</v>
      </c>
      <c r="Q165" s="160"/>
      <c r="R165" s="160">
        <v>1.0529999999999999</v>
      </c>
      <c r="S165" s="153">
        <f>ROUND(F165*(X165),3)</f>
        <v>0</v>
      </c>
      <c r="X165">
        <v>0</v>
      </c>
      <c r="Z165">
        <v>0</v>
      </c>
    </row>
    <row r="166" spans="1:26" ht="12" customHeight="1">
      <c r="A166" s="154"/>
      <c r="B166" s="154"/>
      <c r="C166" s="158"/>
      <c r="D166" s="158" t="s">
        <v>263</v>
      </c>
      <c r="E166" s="154"/>
      <c r="F166" s="155"/>
      <c r="G166" s="156"/>
      <c r="H166" s="156"/>
      <c r="I166" s="156"/>
      <c r="J166" s="154"/>
      <c r="K166" s="1"/>
      <c r="L166" s="1"/>
      <c r="M166" s="1"/>
      <c r="N166" s="1"/>
      <c r="O166" s="1"/>
      <c r="P166" s="1"/>
      <c r="S166" s="1"/>
    </row>
    <row r="167" spans="1:26">
      <c r="A167" s="154"/>
      <c r="B167" s="154"/>
      <c r="C167" s="154"/>
      <c r="D167" s="154" t="s">
        <v>264</v>
      </c>
      <c r="E167" s="154"/>
      <c r="F167" s="155">
        <v>0.13708000000000001</v>
      </c>
      <c r="G167" s="156"/>
      <c r="H167" s="156"/>
      <c r="I167" s="156"/>
      <c r="J167" s="154"/>
      <c r="K167" s="1"/>
      <c r="L167" s="1"/>
      <c r="M167" s="1"/>
      <c r="N167" s="1"/>
      <c r="O167" s="1"/>
      <c r="P167" s="1"/>
      <c r="Q167" t="s">
        <v>90</v>
      </c>
      <c r="S167" s="1"/>
    </row>
    <row r="168" spans="1:26" ht="24.95" customHeight="1">
      <c r="A168" s="157">
        <v>33</v>
      </c>
      <c r="B168" s="154" t="s">
        <v>102</v>
      </c>
      <c r="C168" s="159" t="s">
        <v>265</v>
      </c>
      <c r="D168" s="154" t="s">
        <v>266</v>
      </c>
      <c r="E168" s="154" t="s">
        <v>267</v>
      </c>
      <c r="F168" s="155">
        <v>4</v>
      </c>
      <c r="G168" s="156"/>
      <c r="H168" s="156"/>
      <c r="I168" s="156">
        <f>ROUND(F168*(G168+H168),2)</f>
        <v>0</v>
      </c>
      <c r="J168" s="154">
        <f>ROUND(F168*(N168),2)</f>
        <v>0</v>
      </c>
      <c r="K168" s="1">
        <f>ROUND(F168*(O168),2)</f>
        <v>0</v>
      </c>
      <c r="L168" s="1"/>
      <c r="M168" s="1">
        <f>ROUND(F168*(G168+H168),2)</f>
        <v>0</v>
      </c>
      <c r="N168" s="1">
        <v>0</v>
      </c>
      <c r="O168" s="1"/>
      <c r="P168" s="153">
        <f>ROUND(F168*(R168),3)</f>
        <v>0.19</v>
      </c>
      <c r="Q168" s="160"/>
      <c r="R168" s="160">
        <v>4.7447054400000001E-2</v>
      </c>
      <c r="S168" s="153">
        <f>ROUND(F168*(X168),3)</f>
        <v>0</v>
      </c>
      <c r="X168">
        <v>0</v>
      </c>
      <c r="Z168">
        <v>0</v>
      </c>
    </row>
    <row r="169" spans="1:26" ht="12" customHeight="1">
      <c r="A169" s="154"/>
      <c r="B169" s="154"/>
      <c r="C169" s="158"/>
      <c r="D169" s="158" t="s">
        <v>268</v>
      </c>
      <c r="E169" s="154"/>
      <c r="F169" s="155"/>
      <c r="G169" s="156"/>
      <c r="H169" s="156"/>
      <c r="I169" s="156"/>
      <c r="J169" s="154"/>
      <c r="K169" s="1"/>
      <c r="L169" s="1"/>
      <c r="M169" s="1"/>
      <c r="N169" s="1"/>
      <c r="O169" s="1"/>
      <c r="P169" s="1"/>
      <c r="S169" s="1"/>
    </row>
    <row r="170" spans="1:26">
      <c r="A170" s="154"/>
      <c r="B170" s="154"/>
      <c r="C170" s="154"/>
      <c r="D170" s="154" t="s">
        <v>269</v>
      </c>
      <c r="E170" s="154"/>
      <c r="F170" s="155">
        <v>4</v>
      </c>
      <c r="G170" s="156"/>
      <c r="H170" s="156"/>
      <c r="I170" s="156"/>
      <c r="J170" s="154"/>
      <c r="K170" s="1"/>
      <c r="L170" s="1"/>
      <c r="M170" s="1"/>
      <c r="N170" s="1"/>
      <c r="O170" s="1"/>
      <c r="P170" s="1"/>
      <c r="S170" s="1"/>
    </row>
    <row r="171" spans="1:26" ht="24.95" customHeight="1">
      <c r="A171" s="157">
        <v>34</v>
      </c>
      <c r="B171" s="154" t="s">
        <v>102</v>
      </c>
      <c r="C171" s="159" t="s">
        <v>270</v>
      </c>
      <c r="D171" s="154" t="s">
        <v>271</v>
      </c>
      <c r="E171" s="154" t="s">
        <v>87</v>
      </c>
      <c r="F171" s="155">
        <v>0.53280000000000005</v>
      </c>
      <c r="G171" s="156"/>
      <c r="H171" s="156"/>
      <c r="I171" s="156">
        <f>ROUND(F171*(G171+H171),2)</f>
        <v>0</v>
      </c>
      <c r="J171" s="154">
        <f>ROUND(F171*(N171),2)</f>
        <v>0</v>
      </c>
      <c r="K171" s="1">
        <f>ROUND(F171*(O171),2)</f>
        <v>0</v>
      </c>
      <c r="L171" s="1"/>
      <c r="M171" s="1">
        <f>ROUND(F171*(G171+H171),2)</f>
        <v>0</v>
      </c>
      <c r="N171" s="1">
        <v>0</v>
      </c>
      <c r="O171" s="1"/>
      <c r="P171" s="153">
        <f>ROUND(F171*(R171),3)</f>
        <v>1.323</v>
      </c>
      <c r="Q171" s="160"/>
      <c r="R171" s="160">
        <v>2.482326</v>
      </c>
      <c r="S171" s="153">
        <f>ROUND(F171*(X171),3)</f>
        <v>0</v>
      </c>
      <c r="X171">
        <v>0</v>
      </c>
      <c r="Z171">
        <v>0</v>
      </c>
    </row>
    <row r="172" spans="1:26" ht="12" customHeight="1">
      <c r="A172" s="154"/>
      <c r="B172" s="154"/>
      <c r="C172" s="158"/>
      <c r="D172" s="158" t="s">
        <v>272</v>
      </c>
      <c r="E172" s="154"/>
      <c r="F172" s="155"/>
      <c r="G172" s="156"/>
      <c r="H172" s="156"/>
      <c r="I172" s="156"/>
      <c r="J172" s="154"/>
      <c r="K172" s="1"/>
      <c r="L172" s="1"/>
      <c r="M172" s="1"/>
      <c r="N172" s="1"/>
      <c r="O172" s="1"/>
      <c r="P172" s="1"/>
      <c r="S172" s="1"/>
    </row>
    <row r="173" spans="1:26">
      <c r="A173" s="154"/>
      <c r="B173" s="154"/>
      <c r="C173" s="154"/>
      <c r="D173" s="154" t="s">
        <v>273</v>
      </c>
      <c r="E173" s="154"/>
      <c r="F173" s="155">
        <v>0.252</v>
      </c>
      <c r="G173" s="156"/>
      <c r="H173" s="156"/>
      <c r="I173" s="156"/>
      <c r="J173" s="154"/>
      <c r="K173" s="1"/>
      <c r="L173" s="1"/>
      <c r="M173" s="1"/>
      <c r="N173" s="1"/>
      <c r="O173" s="1"/>
      <c r="P173" s="1"/>
      <c r="S173" s="1"/>
    </row>
    <row r="174" spans="1:26" ht="12" customHeight="1">
      <c r="A174" s="154"/>
      <c r="B174" s="154"/>
      <c r="C174" s="158"/>
      <c r="D174" s="158" t="s">
        <v>274</v>
      </c>
      <c r="E174" s="154"/>
      <c r="F174" s="155"/>
      <c r="G174" s="156"/>
      <c r="H174" s="156"/>
      <c r="I174" s="156"/>
      <c r="J174" s="154"/>
      <c r="K174" s="1"/>
      <c r="L174" s="1"/>
      <c r="M174" s="1"/>
      <c r="N174" s="1"/>
      <c r="O174" s="1"/>
      <c r="P174" s="1"/>
      <c r="S174" s="1"/>
    </row>
    <row r="175" spans="1:26">
      <c r="A175" s="154"/>
      <c r="B175" s="154"/>
      <c r="C175" s="154"/>
      <c r="D175" s="154" t="s">
        <v>275</v>
      </c>
      <c r="E175" s="154"/>
      <c r="F175" s="155">
        <v>0.10079999999999999</v>
      </c>
      <c r="G175" s="156"/>
      <c r="H175" s="156"/>
      <c r="I175" s="156"/>
      <c r="J175" s="154"/>
      <c r="K175" s="1"/>
      <c r="L175" s="1"/>
      <c r="M175" s="1"/>
      <c r="N175" s="1"/>
      <c r="O175" s="1"/>
      <c r="P175" s="1"/>
      <c r="Q175" t="s">
        <v>134</v>
      </c>
      <c r="S175" s="1"/>
    </row>
    <row r="176" spans="1:26" ht="12" customHeight="1">
      <c r="A176" s="154"/>
      <c r="B176" s="154"/>
      <c r="C176" s="158"/>
      <c r="D176" s="158" t="s">
        <v>276</v>
      </c>
      <c r="E176" s="154"/>
      <c r="F176" s="155"/>
      <c r="G176" s="156"/>
      <c r="H176" s="156"/>
      <c r="I176" s="156"/>
      <c r="J176" s="154"/>
      <c r="K176" s="1"/>
      <c r="L176" s="1"/>
      <c r="M176" s="1"/>
      <c r="N176" s="1"/>
      <c r="O176" s="1"/>
      <c r="P176" s="1"/>
      <c r="S176" s="1"/>
    </row>
    <row r="177" spans="1:26">
      <c r="A177" s="154"/>
      <c r="B177" s="154"/>
      <c r="C177" s="154"/>
      <c r="D177" s="154" t="s">
        <v>277</v>
      </c>
      <c r="E177" s="154"/>
      <c r="F177" s="155">
        <v>7.5000000000000011E-2</v>
      </c>
      <c r="G177" s="156"/>
      <c r="H177" s="156"/>
      <c r="I177" s="156"/>
      <c r="J177" s="154"/>
      <c r="K177" s="1"/>
      <c r="L177" s="1"/>
      <c r="M177" s="1"/>
      <c r="N177" s="1"/>
      <c r="O177" s="1"/>
      <c r="P177" s="1"/>
      <c r="S177" s="1"/>
    </row>
    <row r="178" spans="1:26" ht="12" customHeight="1">
      <c r="A178" s="154"/>
      <c r="B178" s="154"/>
      <c r="C178" s="158"/>
      <c r="D178" s="158" t="s">
        <v>278</v>
      </c>
      <c r="E178" s="154"/>
      <c r="F178" s="155"/>
      <c r="G178" s="156"/>
      <c r="H178" s="156"/>
      <c r="I178" s="156"/>
      <c r="J178" s="154"/>
      <c r="K178" s="1"/>
      <c r="L178" s="1"/>
      <c r="M178" s="1"/>
      <c r="N178" s="1"/>
      <c r="O178" s="1"/>
      <c r="P178" s="1"/>
      <c r="S178" s="1"/>
    </row>
    <row r="179" spans="1:26">
      <c r="A179" s="154"/>
      <c r="B179" s="154"/>
      <c r="C179" s="154"/>
      <c r="D179" s="154" t="s">
        <v>279</v>
      </c>
      <c r="E179" s="154"/>
      <c r="F179" s="155">
        <v>0.105</v>
      </c>
      <c r="G179" s="156"/>
      <c r="H179" s="156"/>
      <c r="I179" s="156"/>
      <c r="J179" s="154"/>
      <c r="K179" s="1"/>
      <c r="L179" s="1"/>
      <c r="M179" s="1"/>
      <c r="N179" s="1"/>
      <c r="O179" s="1"/>
      <c r="P179" s="1"/>
      <c r="S179" s="1"/>
    </row>
    <row r="180" spans="1:26" ht="24.95" customHeight="1">
      <c r="A180" s="157">
        <v>35</v>
      </c>
      <c r="B180" s="154" t="s">
        <v>102</v>
      </c>
      <c r="C180" s="159" t="s">
        <v>280</v>
      </c>
      <c r="D180" s="154" t="s">
        <v>281</v>
      </c>
      <c r="E180" s="154" t="s">
        <v>110</v>
      </c>
      <c r="F180" s="155">
        <v>3.2880000000000003</v>
      </c>
      <c r="G180" s="156"/>
      <c r="H180" s="156"/>
      <c r="I180" s="156">
        <f>ROUND(F180*(G180+H180),2)</f>
        <v>0</v>
      </c>
      <c r="J180" s="154">
        <f>ROUND(F180*(N180),2)</f>
        <v>0</v>
      </c>
      <c r="K180" s="1">
        <f>ROUND(F180*(O180),2)</f>
        <v>0</v>
      </c>
      <c r="L180" s="1"/>
      <c r="M180" s="1">
        <f>ROUND(F180*(G180+H180),2)</f>
        <v>0</v>
      </c>
      <c r="N180" s="1">
        <v>0</v>
      </c>
      <c r="O180" s="1"/>
      <c r="P180" s="153">
        <f>ROUND(F180*(R180),3)</f>
        <v>1.0999999999999999E-2</v>
      </c>
      <c r="Q180" s="160"/>
      <c r="R180" s="160">
        <v>3.3E-3</v>
      </c>
      <c r="S180" s="153">
        <f>ROUND(F180*(X180),3)</f>
        <v>0</v>
      </c>
      <c r="X180">
        <v>0</v>
      </c>
      <c r="Z180">
        <v>0</v>
      </c>
    </row>
    <row r="181" spans="1:26">
      <c r="A181" s="154"/>
      <c r="B181" s="154"/>
      <c r="C181" s="158"/>
      <c r="D181" s="158" t="s">
        <v>282</v>
      </c>
      <c r="E181" s="154"/>
      <c r="F181" s="155">
        <v>3.2880000000000003</v>
      </c>
      <c r="G181" s="156"/>
      <c r="H181" s="156"/>
      <c r="I181" s="156"/>
      <c r="J181" s="154"/>
      <c r="K181" s="1"/>
      <c r="L181" s="1"/>
      <c r="M181" s="1"/>
      <c r="N181" s="1"/>
      <c r="O181" s="1"/>
      <c r="P181" s="1"/>
      <c r="S181" s="1"/>
    </row>
    <row r="182" spans="1:26" ht="24.95" customHeight="1">
      <c r="A182" s="157">
        <v>36</v>
      </c>
      <c r="B182" s="154" t="s">
        <v>102</v>
      </c>
      <c r="C182" s="159" t="s">
        <v>283</v>
      </c>
      <c r="D182" s="154" t="s">
        <v>284</v>
      </c>
      <c r="E182" s="154" t="s">
        <v>110</v>
      </c>
      <c r="F182" s="155">
        <v>3.2879999999999998</v>
      </c>
      <c r="G182" s="156"/>
      <c r="H182" s="156"/>
      <c r="I182" s="156">
        <f>ROUND(F182*(G182+H182),2)</f>
        <v>0</v>
      </c>
      <c r="J182" s="154">
        <f>ROUND(F182*(N182),2)</f>
        <v>0</v>
      </c>
      <c r="K182" s="1">
        <f>ROUND(F182*(O182),2)</f>
        <v>0</v>
      </c>
      <c r="L182" s="1"/>
      <c r="M182" s="1">
        <f>ROUND(F182*(G182+H182),2)</f>
        <v>0</v>
      </c>
      <c r="N182" s="1">
        <v>0</v>
      </c>
      <c r="O182" s="1"/>
      <c r="P182" s="153">
        <f>ROUND(F182*(R182),3)</f>
        <v>0</v>
      </c>
      <c r="Q182" s="160"/>
      <c r="R182" s="160">
        <v>0</v>
      </c>
      <c r="S182" s="153">
        <f>ROUND(F182*(X182),3)</f>
        <v>0</v>
      </c>
      <c r="X182">
        <v>0</v>
      </c>
      <c r="Z182">
        <v>0</v>
      </c>
    </row>
    <row r="183" spans="1:26" ht="24.95" customHeight="1">
      <c r="A183" s="157">
        <v>37</v>
      </c>
      <c r="B183" s="154" t="s">
        <v>102</v>
      </c>
      <c r="C183" s="159" t="s">
        <v>285</v>
      </c>
      <c r="D183" s="154" t="s">
        <v>286</v>
      </c>
      <c r="E183" s="154" t="s">
        <v>257</v>
      </c>
      <c r="F183" s="155">
        <v>0</v>
      </c>
      <c r="G183" s="156"/>
      <c r="H183" s="156"/>
      <c r="I183" s="156">
        <f>ROUND(F183*(G183+H183),2)</f>
        <v>0</v>
      </c>
      <c r="J183" s="154">
        <f>ROUND(F183*(N183),2)</f>
        <v>0</v>
      </c>
      <c r="K183" s="1">
        <f>ROUND(F183*(O183),2)</f>
        <v>0</v>
      </c>
      <c r="L183" s="1"/>
      <c r="M183" s="1">
        <f>ROUND(F183*(G183+H183),2)</f>
        <v>0</v>
      </c>
      <c r="N183" s="1">
        <v>0</v>
      </c>
      <c r="O183" s="1"/>
      <c r="P183" s="153">
        <f>ROUND(F183*(R183),3)</f>
        <v>0</v>
      </c>
      <c r="Q183" s="160"/>
      <c r="R183" s="160">
        <v>1.016</v>
      </c>
      <c r="S183" s="153">
        <f>ROUND(F183*(X183),3)</f>
        <v>0</v>
      </c>
      <c r="X183">
        <v>0</v>
      </c>
      <c r="Z183">
        <v>0</v>
      </c>
    </row>
    <row r="184" spans="1:26" ht="24.95" customHeight="1">
      <c r="A184" s="157">
        <v>38</v>
      </c>
      <c r="B184" s="154" t="s">
        <v>102</v>
      </c>
      <c r="C184" s="159" t="s">
        <v>287</v>
      </c>
      <c r="D184" s="154" t="s">
        <v>288</v>
      </c>
      <c r="E184" s="154" t="s">
        <v>87</v>
      </c>
      <c r="F184" s="155">
        <v>1.967956</v>
      </c>
      <c r="G184" s="156"/>
      <c r="H184" s="156"/>
      <c r="I184" s="156">
        <f>ROUND(F184*(G184+H184),2)</f>
        <v>0</v>
      </c>
      <c r="J184" s="154">
        <f>ROUND(F184*(N184),2)</f>
        <v>0</v>
      </c>
      <c r="K184" s="1">
        <f>ROUND(F184*(O184),2)</f>
        <v>0</v>
      </c>
      <c r="L184" s="1"/>
      <c r="M184" s="1">
        <f>ROUND(F184*(G184+H184),2)</f>
        <v>0</v>
      </c>
      <c r="N184" s="1">
        <v>0</v>
      </c>
      <c r="O184" s="1"/>
      <c r="P184" s="153">
        <f>ROUND(F184*(R184),3)</f>
        <v>4.83</v>
      </c>
      <c r="Q184" s="160"/>
      <c r="R184" s="160">
        <v>2.4542826180000001</v>
      </c>
      <c r="S184" s="153">
        <f>ROUND(F184*(X184),3)</f>
        <v>0</v>
      </c>
      <c r="X184">
        <v>0</v>
      </c>
      <c r="Z184">
        <v>0</v>
      </c>
    </row>
    <row r="185" spans="1:26" ht="12" customHeight="1">
      <c r="A185" s="154"/>
      <c r="B185" s="154"/>
      <c r="C185" s="158"/>
      <c r="D185" s="158" t="s">
        <v>289</v>
      </c>
      <c r="E185" s="154"/>
      <c r="F185" s="155"/>
      <c r="G185" s="156"/>
      <c r="H185" s="156"/>
      <c r="I185" s="156"/>
      <c r="J185" s="154"/>
      <c r="K185" s="1"/>
      <c r="L185" s="1"/>
      <c r="M185" s="1"/>
      <c r="N185" s="1"/>
      <c r="O185" s="1"/>
      <c r="P185" s="1"/>
      <c r="S185" s="1"/>
    </row>
    <row r="186" spans="1:26">
      <c r="A186" s="154"/>
      <c r="B186" s="154"/>
      <c r="C186" s="154"/>
      <c r="D186" s="154" t="s">
        <v>290</v>
      </c>
      <c r="E186" s="154"/>
      <c r="F186" s="155">
        <v>0.68331600000000003</v>
      </c>
      <c r="G186" s="156"/>
      <c r="H186" s="156"/>
      <c r="I186" s="156"/>
      <c r="J186" s="154"/>
      <c r="K186" s="1"/>
      <c r="L186" s="1"/>
      <c r="M186" s="1"/>
      <c r="N186" s="1"/>
      <c r="O186" s="1"/>
      <c r="P186" s="1"/>
      <c r="Q186" t="s">
        <v>90</v>
      </c>
      <c r="S186" s="1"/>
    </row>
    <row r="187" spans="1:26" ht="12" customHeight="1">
      <c r="A187" s="154"/>
      <c r="B187" s="154"/>
      <c r="C187" s="158"/>
      <c r="D187" s="158" t="s">
        <v>291</v>
      </c>
      <c r="E187" s="154"/>
      <c r="F187" s="155"/>
      <c r="G187" s="156"/>
      <c r="H187" s="156"/>
      <c r="I187" s="156"/>
      <c r="J187" s="154"/>
      <c r="K187" s="1"/>
      <c r="L187" s="1"/>
      <c r="M187" s="1"/>
      <c r="N187" s="1"/>
      <c r="O187" s="1"/>
      <c r="P187" s="1"/>
      <c r="S187" s="1"/>
    </row>
    <row r="188" spans="1:26">
      <c r="A188" s="154"/>
      <c r="B188" s="154"/>
      <c r="C188" s="154"/>
      <c r="D188" s="154" t="s">
        <v>292</v>
      </c>
      <c r="E188" s="154"/>
      <c r="F188" s="155">
        <v>0.15984000000000001</v>
      </c>
      <c r="G188" s="156"/>
      <c r="H188" s="156"/>
      <c r="I188" s="156"/>
      <c r="J188" s="154"/>
      <c r="K188" s="1"/>
      <c r="L188" s="1"/>
      <c r="M188" s="1"/>
      <c r="N188" s="1"/>
      <c r="O188" s="1"/>
      <c r="P188" s="1"/>
      <c r="Q188" t="s">
        <v>90</v>
      </c>
      <c r="S188" s="1"/>
    </row>
    <row r="189" spans="1:26" ht="12" customHeight="1">
      <c r="A189" s="154"/>
      <c r="B189" s="154"/>
      <c r="C189" s="158"/>
      <c r="D189" s="158" t="s">
        <v>293</v>
      </c>
      <c r="E189" s="154"/>
      <c r="F189" s="155"/>
      <c r="G189" s="156"/>
      <c r="H189" s="156"/>
      <c r="I189" s="156"/>
      <c r="J189" s="154"/>
      <c r="K189" s="1"/>
      <c r="L189" s="1"/>
      <c r="M189" s="1"/>
      <c r="N189" s="1"/>
      <c r="O189" s="1"/>
      <c r="P189" s="1"/>
      <c r="S189" s="1"/>
    </row>
    <row r="190" spans="1:26">
      <c r="A190" s="154"/>
      <c r="B190" s="154"/>
      <c r="C190" s="154"/>
      <c r="D190" s="154" t="s">
        <v>294</v>
      </c>
      <c r="E190" s="154"/>
      <c r="F190" s="155">
        <v>1.1248</v>
      </c>
      <c r="G190" s="156"/>
      <c r="H190" s="156"/>
      <c r="I190" s="156"/>
      <c r="J190" s="154"/>
      <c r="K190" s="1"/>
      <c r="L190" s="1"/>
      <c r="M190" s="1"/>
      <c r="N190" s="1"/>
      <c r="O190" s="1"/>
      <c r="P190" s="1"/>
      <c r="Q190" t="s">
        <v>90</v>
      </c>
      <c r="S190" s="1"/>
    </row>
    <row r="191" spans="1:26" ht="24.95" customHeight="1">
      <c r="A191" s="157">
        <v>39</v>
      </c>
      <c r="B191" s="154" t="s">
        <v>102</v>
      </c>
      <c r="C191" s="159" t="s">
        <v>295</v>
      </c>
      <c r="D191" s="154" t="s">
        <v>296</v>
      </c>
      <c r="E191" s="154" t="s">
        <v>205</v>
      </c>
      <c r="F191" s="155">
        <v>0.19969999999999999</v>
      </c>
      <c r="G191" s="156"/>
      <c r="H191" s="156"/>
      <c r="I191" s="156">
        <f>ROUND(F191*(G191+H191),2)</f>
        <v>0</v>
      </c>
      <c r="J191" s="154">
        <f>ROUND(F191*(N191),2)</f>
        <v>0</v>
      </c>
      <c r="K191" s="1">
        <f>ROUND(F191*(O191),2)</f>
        <v>0</v>
      </c>
      <c r="L191" s="1"/>
      <c r="M191" s="1">
        <f>ROUND(F191*(G191+H191),2)</f>
        <v>0</v>
      </c>
      <c r="N191" s="1">
        <v>0</v>
      </c>
      <c r="O191" s="1"/>
      <c r="P191" s="153">
        <f>ROUND(F191*(R191),3)</f>
        <v>0.20300000000000001</v>
      </c>
      <c r="Q191" s="160"/>
      <c r="R191" s="160">
        <v>1.0170600000000001</v>
      </c>
      <c r="S191" s="153">
        <f>ROUND(F191*(X191),3)</f>
        <v>0</v>
      </c>
      <c r="X191">
        <v>0</v>
      </c>
      <c r="Z191">
        <v>0</v>
      </c>
    </row>
    <row r="192" spans="1:26">
      <c r="A192" s="154"/>
      <c r="B192" s="154"/>
      <c r="C192" s="158"/>
      <c r="D192" s="158" t="s">
        <v>297</v>
      </c>
      <c r="E192" s="154"/>
      <c r="F192" s="155">
        <v>0.19969999999999999</v>
      </c>
      <c r="G192" s="156"/>
      <c r="H192" s="156"/>
      <c r="I192" s="156"/>
      <c r="J192" s="154"/>
      <c r="K192" s="1"/>
      <c r="L192" s="1"/>
      <c r="M192" s="1"/>
      <c r="N192" s="1"/>
      <c r="O192" s="1"/>
      <c r="P192" s="1"/>
      <c r="Q192" t="s">
        <v>90</v>
      </c>
      <c r="S192" s="1"/>
    </row>
    <row r="193" spans="1:26" ht="24.95" customHeight="1">
      <c r="A193" s="157">
        <v>40</v>
      </c>
      <c r="B193" s="154" t="s">
        <v>102</v>
      </c>
      <c r="C193" s="159" t="s">
        <v>298</v>
      </c>
      <c r="D193" s="154" t="s">
        <v>299</v>
      </c>
      <c r="E193" s="154" t="s">
        <v>110</v>
      </c>
      <c r="F193" s="155">
        <v>11.7072</v>
      </c>
      <c r="G193" s="156"/>
      <c r="H193" s="156"/>
      <c r="I193" s="156">
        <f>ROUND(F193*(G193+H193),2)</f>
        <v>0</v>
      </c>
      <c r="J193" s="154">
        <f>ROUND(F193*(N193),2)</f>
        <v>0</v>
      </c>
      <c r="K193" s="1">
        <f>ROUND(F193*(O193),2)</f>
        <v>0</v>
      </c>
      <c r="L193" s="1"/>
      <c r="M193" s="1">
        <f>ROUND(F193*(G193+H193),2)</f>
        <v>0</v>
      </c>
      <c r="N193" s="1">
        <v>0</v>
      </c>
      <c r="O193" s="1"/>
      <c r="P193" s="153">
        <f>ROUND(F193*(R193),3)</f>
        <v>0.107</v>
      </c>
      <c r="Q193" s="160"/>
      <c r="R193" s="160">
        <v>9.1000000000000004E-3</v>
      </c>
      <c r="S193" s="153">
        <f>ROUND(F193*(X193),3)</f>
        <v>0</v>
      </c>
      <c r="X193">
        <v>0</v>
      </c>
      <c r="Z193">
        <v>0</v>
      </c>
    </row>
    <row r="194" spans="1:26">
      <c r="A194" s="154"/>
      <c r="B194" s="154"/>
      <c r="C194" s="158"/>
      <c r="D194" s="158" t="s">
        <v>300</v>
      </c>
      <c r="E194" s="154"/>
      <c r="F194" s="155">
        <v>9.7680000000000007</v>
      </c>
      <c r="G194" s="156"/>
      <c r="H194" s="156"/>
      <c r="I194" s="156"/>
      <c r="J194" s="154"/>
      <c r="K194" s="1"/>
      <c r="L194" s="1"/>
      <c r="M194" s="1"/>
      <c r="N194" s="1"/>
      <c r="O194" s="1"/>
      <c r="P194" s="1"/>
      <c r="Q194" t="s">
        <v>90</v>
      </c>
      <c r="S194" s="1"/>
    </row>
    <row r="195" spans="1:26">
      <c r="A195" s="154"/>
      <c r="B195" s="154"/>
      <c r="C195" s="158"/>
      <c r="D195" s="158" t="s">
        <v>301</v>
      </c>
      <c r="E195" s="154"/>
      <c r="F195" s="155">
        <v>1.9392</v>
      </c>
      <c r="G195" s="156"/>
      <c r="H195" s="156"/>
      <c r="I195" s="156"/>
      <c r="J195" s="154"/>
      <c r="K195" s="1"/>
      <c r="L195" s="1"/>
      <c r="M195" s="1"/>
      <c r="N195" s="1"/>
      <c r="O195" s="1"/>
      <c r="P195" s="1"/>
      <c r="Q195" t="s">
        <v>90</v>
      </c>
      <c r="S195" s="1"/>
    </row>
    <row r="196" spans="1:26" ht="24.95" customHeight="1">
      <c r="A196" s="157">
        <v>41</v>
      </c>
      <c r="B196" s="154" t="s">
        <v>102</v>
      </c>
      <c r="C196" s="159" t="s">
        <v>302</v>
      </c>
      <c r="D196" s="154" t="s">
        <v>303</v>
      </c>
      <c r="E196" s="154" t="s">
        <v>110</v>
      </c>
      <c r="F196" s="155">
        <v>11.707000000000001</v>
      </c>
      <c r="G196" s="156"/>
      <c r="H196" s="156"/>
      <c r="I196" s="156">
        <f>ROUND(F196*(G196+H196),2)</f>
        <v>0</v>
      </c>
      <c r="J196" s="154">
        <f>ROUND(F196*(N196),2)</f>
        <v>0</v>
      </c>
      <c r="K196" s="1">
        <f>ROUND(F196*(O196),2)</f>
        <v>0</v>
      </c>
      <c r="L196" s="1"/>
      <c r="M196" s="1">
        <f>ROUND(F196*(G196+H196),2)</f>
        <v>0</v>
      </c>
      <c r="N196" s="1">
        <v>0</v>
      </c>
      <c r="O196" s="1"/>
      <c r="P196" s="153">
        <f>ROUND(F196*(R196),3)</f>
        <v>0</v>
      </c>
      <c r="Q196" s="160"/>
      <c r="R196" s="160">
        <v>0</v>
      </c>
      <c r="S196" s="153">
        <f>ROUND(F196*(X196),3)</f>
        <v>0</v>
      </c>
      <c r="X196">
        <v>0</v>
      </c>
      <c r="Z196">
        <v>0</v>
      </c>
    </row>
    <row r="197" spans="1:26" ht="24.95" customHeight="1">
      <c r="A197" s="157">
        <v>42</v>
      </c>
      <c r="B197" s="154" t="s">
        <v>102</v>
      </c>
      <c r="C197" s="159" t="s">
        <v>304</v>
      </c>
      <c r="D197" s="154" t="s">
        <v>305</v>
      </c>
      <c r="E197" s="154" t="s">
        <v>110</v>
      </c>
      <c r="F197" s="155">
        <v>13.577400000000001</v>
      </c>
      <c r="G197" s="156"/>
      <c r="H197" s="156"/>
      <c r="I197" s="156">
        <f>ROUND(F197*(G197+H197),2)</f>
        <v>0</v>
      </c>
      <c r="J197" s="154">
        <f>ROUND(F197*(N197),2)</f>
        <v>0</v>
      </c>
      <c r="K197" s="1">
        <f>ROUND(F197*(O197),2)</f>
        <v>0</v>
      </c>
      <c r="L197" s="1"/>
      <c r="M197" s="1">
        <f>ROUND(F197*(G197+H197),2)</f>
        <v>0</v>
      </c>
      <c r="N197" s="1">
        <v>0</v>
      </c>
      <c r="O197" s="1"/>
      <c r="P197" s="153">
        <f>ROUND(F197*(R197),3)</f>
        <v>5.8000000000000003E-2</v>
      </c>
      <c r="Q197" s="160"/>
      <c r="R197" s="160">
        <v>4.3E-3</v>
      </c>
      <c r="S197" s="153">
        <f>ROUND(F197*(X197),3)</f>
        <v>0</v>
      </c>
      <c r="X197">
        <v>0</v>
      </c>
      <c r="Z197">
        <v>0</v>
      </c>
    </row>
    <row r="198" spans="1:26">
      <c r="A198" s="154"/>
      <c r="B198" s="154"/>
      <c r="C198" s="158"/>
      <c r="D198" s="158" t="s">
        <v>306</v>
      </c>
      <c r="E198" s="154"/>
      <c r="F198" s="155">
        <v>13.577400000000001</v>
      </c>
      <c r="G198" s="156"/>
      <c r="H198" s="156"/>
      <c r="I198" s="156"/>
      <c r="J198" s="154"/>
      <c r="K198" s="1"/>
      <c r="L198" s="1"/>
      <c r="M198" s="1"/>
      <c r="N198" s="1"/>
      <c r="O198" s="1"/>
      <c r="P198" s="1"/>
      <c r="Q198" t="s">
        <v>90</v>
      </c>
      <c r="S198" s="1"/>
    </row>
    <row r="199" spans="1:26" ht="24.95" customHeight="1">
      <c r="A199" s="157">
        <v>43</v>
      </c>
      <c r="B199" s="154" t="s">
        <v>102</v>
      </c>
      <c r="C199" s="159" t="s">
        <v>307</v>
      </c>
      <c r="D199" s="154" t="s">
        <v>308</v>
      </c>
      <c r="E199" s="154" t="s">
        <v>110</v>
      </c>
      <c r="F199" s="155">
        <v>13.577</v>
      </c>
      <c r="G199" s="156"/>
      <c r="H199" s="156"/>
      <c r="I199" s="156">
        <f>ROUND(F199*(G199+H199),2)</f>
        <v>0</v>
      </c>
      <c r="J199" s="154">
        <f>ROUND(F199*(N199),2)</f>
        <v>0</v>
      </c>
      <c r="K199" s="1">
        <f>ROUND(F199*(O199),2)</f>
        <v>0</v>
      </c>
      <c r="L199" s="1"/>
      <c r="M199" s="1">
        <f>ROUND(F199*(G199+H199),2)</f>
        <v>0</v>
      </c>
      <c r="N199" s="1">
        <v>0</v>
      </c>
      <c r="O199" s="1"/>
      <c r="P199" s="153">
        <f>ROUND(F199*(R199),3)</f>
        <v>0</v>
      </c>
      <c r="Q199" s="160"/>
      <c r="R199" s="160">
        <v>0</v>
      </c>
      <c r="S199" s="153">
        <f>ROUND(F199*(X199),3)</f>
        <v>0</v>
      </c>
      <c r="X199">
        <v>0</v>
      </c>
      <c r="Z199">
        <v>0</v>
      </c>
    </row>
    <row r="200" spans="1:26" ht="24.95" customHeight="1">
      <c r="A200" s="157">
        <v>44</v>
      </c>
      <c r="B200" s="154" t="s">
        <v>309</v>
      </c>
      <c r="C200" s="159" t="s">
        <v>310</v>
      </c>
      <c r="D200" s="154" t="s">
        <v>311</v>
      </c>
      <c r="E200" s="154" t="s">
        <v>312</v>
      </c>
      <c r="F200" s="155">
        <v>0.9</v>
      </c>
      <c r="G200" s="156"/>
      <c r="H200" s="156"/>
      <c r="I200" s="156">
        <f>ROUND(F200*(G200+H200),2)</f>
        <v>0</v>
      </c>
      <c r="J200" s="154">
        <f>ROUND(F200*(N200),2)</f>
        <v>0</v>
      </c>
      <c r="K200" s="1">
        <f>ROUND(F200*(O200),2)</f>
        <v>0</v>
      </c>
      <c r="L200" s="1"/>
      <c r="M200" s="1">
        <f>ROUND(F200*(G200+H200),2)</f>
        <v>0</v>
      </c>
      <c r="N200" s="1">
        <v>0</v>
      </c>
      <c r="O200" s="1"/>
      <c r="P200" s="153">
        <f>ROUND(F200*(R200),3)</f>
        <v>2.1629999999999998</v>
      </c>
      <c r="Q200" s="160"/>
      <c r="R200" s="160">
        <v>2.4032974</v>
      </c>
      <c r="S200" s="153">
        <f>ROUND(F200*(X200),3)</f>
        <v>0</v>
      </c>
      <c r="X200">
        <v>0</v>
      </c>
      <c r="Z200">
        <v>0</v>
      </c>
    </row>
    <row r="201" spans="1:26" ht="12" customHeight="1">
      <c r="A201" s="154"/>
      <c r="B201" s="154"/>
      <c r="C201" s="158"/>
      <c r="D201" s="158" t="s">
        <v>313</v>
      </c>
      <c r="E201" s="154"/>
      <c r="F201" s="155"/>
      <c r="G201" s="156"/>
      <c r="H201" s="156"/>
      <c r="I201" s="156"/>
      <c r="J201" s="154"/>
      <c r="K201" s="1"/>
      <c r="L201" s="1"/>
      <c r="M201" s="1"/>
      <c r="N201" s="1"/>
      <c r="O201" s="1"/>
      <c r="P201" s="1"/>
      <c r="S201" s="1"/>
    </row>
    <row r="202" spans="1:26">
      <c r="A202" s="154"/>
      <c r="B202" s="154"/>
      <c r="C202" s="154"/>
      <c r="D202" s="154" t="s">
        <v>314</v>
      </c>
      <c r="E202" s="154"/>
      <c r="F202" s="155">
        <v>0.9</v>
      </c>
      <c r="G202" s="156"/>
      <c r="H202" s="156"/>
      <c r="I202" s="156"/>
      <c r="J202" s="154"/>
      <c r="K202" s="1"/>
      <c r="L202" s="1"/>
      <c r="M202" s="1"/>
      <c r="N202" s="1"/>
      <c r="O202" s="1"/>
      <c r="P202" s="1"/>
      <c r="Q202" t="s">
        <v>90</v>
      </c>
      <c r="S202" s="1"/>
    </row>
    <row r="203" spans="1:26" ht="24.95" customHeight="1">
      <c r="A203" s="157">
        <v>45</v>
      </c>
      <c r="B203" s="154" t="s">
        <v>171</v>
      </c>
      <c r="C203" s="159" t="s">
        <v>315</v>
      </c>
      <c r="D203" s="154" t="s">
        <v>316</v>
      </c>
      <c r="E203" s="154" t="s">
        <v>238</v>
      </c>
      <c r="F203" s="155">
        <v>154</v>
      </c>
      <c r="G203" s="156"/>
      <c r="H203" s="156"/>
      <c r="I203" s="156">
        <f>ROUND(F203*(G203+H203),2)</f>
        <v>0</v>
      </c>
      <c r="J203" s="154">
        <f>ROUND(F203*(N203),2)</f>
        <v>0</v>
      </c>
      <c r="K203" s="1">
        <f>ROUND(F203*(O203),2)</f>
        <v>0</v>
      </c>
      <c r="L203" s="1"/>
      <c r="M203" s="1">
        <f>ROUND(F203*(G203+H203),2)</f>
        <v>0</v>
      </c>
      <c r="N203" s="1">
        <v>0</v>
      </c>
      <c r="O203" s="1"/>
      <c r="P203" s="153">
        <f>ROUND(F203*(R203),3)</f>
        <v>3.859</v>
      </c>
      <c r="Q203" s="160"/>
      <c r="R203" s="160">
        <v>2.5059999999999999E-2</v>
      </c>
      <c r="S203" s="153">
        <f>ROUND(F203*(X203),3)</f>
        <v>0</v>
      </c>
      <c r="X203">
        <v>0</v>
      </c>
      <c r="Z203">
        <v>0</v>
      </c>
    </row>
    <row r="204" spans="1:26">
      <c r="A204" s="154"/>
      <c r="B204" s="154"/>
      <c r="C204" s="158"/>
      <c r="D204" s="158" t="s">
        <v>317</v>
      </c>
      <c r="E204" s="154"/>
      <c r="F204" s="155">
        <v>88</v>
      </c>
      <c r="G204" s="156"/>
      <c r="H204" s="156"/>
      <c r="I204" s="156"/>
      <c r="J204" s="154"/>
      <c r="K204" s="1"/>
      <c r="L204" s="1"/>
      <c r="M204" s="1"/>
      <c r="N204" s="1"/>
      <c r="O204" s="1"/>
      <c r="P204" s="1"/>
      <c r="Q204" t="s">
        <v>90</v>
      </c>
      <c r="S204" s="1"/>
    </row>
    <row r="205" spans="1:26">
      <c r="A205" s="154"/>
      <c r="B205" s="154"/>
      <c r="C205" s="158"/>
      <c r="D205" s="158" t="s">
        <v>318</v>
      </c>
      <c r="E205" s="154"/>
      <c r="F205" s="155">
        <v>64</v>
      </c>
      <c r="G205" s="156"/>
      <c r="H205" s="156"/>
      <c r="I205" s="156"/>
      <c r="J205" s="154"/>
      <c r="K205" s="1"/>
      <c r="L205" s="1"/>
      <c r="M205" s="1"/>
      <c r="N205" s="1"/>
      <c r="O205" s="1"/>
      <c r="P205" s="1"/>
      <c r="Q205" t="s">
        <v>90</v>
      </c>
      <c r="S205" s="1"/>
    </row>
    <row r="206" spans="1:26" ht="12" customHeight="1">
      <c r="A206" s="154"/>
      <c r="B206" s="154"/>
      <c r="C206" s="158"/>
      <c r="D206" s="158" t="s">
        <v>319</v>
      </c>
      <c r="E206" s="154"/>
      <c r="F206" s="155"/>
      <c r="G206" s="156"/>
      <c r="H206" s="156"/>
      <c r="I206" s="156"/>
      <c r="J206" s="154"/>
      <c r="K206" s="1"/>
      <c r="L206" s="1"/>
      <c r="M206" s="1"/>
      <c r="N206" s="1"/>
      <c r="O206" s="1"/>
      <c r="P206" s="1"/>
      <c r="S206" s="1"/>
    </row>
    <row r="207" spans="1:26">
      <c r="A207" s="154"/>
      <c r="B207" s="154"/>
      <c r="C207" s="154"/>
      <c r="D207" s="154" t="s">
        <v>320</v>
      </c>
      <c r="E207" s="154"/>
      <c r="F207" s="155">
        <v>2</v>
      </c>
      <c r="G207" s="156"/>
      <c r="H207" s="156"/>
      <c r="I207" s="156"/>
      <c r="J207" s="154"/>
      <c r="K207" s="1"/>
      <c r="L207" s="1"/>
      <c r="M207" s="1"/>
      <c r="N207" s="1"/>
      <c r="O207" s="1"/>
      <c r="P207" s="1"/>
      <c r="S207" s="1"/>
    </row>
    <row r="208" spans="1:26">
      <c r="A208" s="144"/>
      <c r="B208" s="144"/>
      <c r="C208" s="144"/>
      <c r="D208" s="144" t="s">
        <v>48</v>
      </c>
      <c r="E208" s="144"/>
      <c r="F208" s="153"/>
      <c r="G208" s="146">
        <f>ROUND((SUM(L150:L207))/1,2)</f>
        <v>0</v>
      </c>
      <c r="H208" s="146">
        <f>ROUND((SUM(M150:M207))/1,2)</f>
        <v>0</v>
      </c>
      <c r="I208" s="146">
        <f>ROUND((SUM(I150:I207))/1,2)</f>
        <v>0</v>
      </c>
      <c r="J208" s="144"/>
      <c r="K208" s="144"/>
      <c r="L208" s="144">
        <f>ROUND((SUM(L150:L207))/1,2)</f>
        <v>0</v>
      </c>
      <c r="M208" s="144">
        <f>ROUND((SUM(M150:M207))/1,2)</f>
        <v>0</v>
      </c>
      <c r="N208" s="144"/>
      <c r="O208" s="144"/>
      <c r="P208" s="161">
        <f>ROUND((SUM(P150:P207))/1,2)</f>
        <v>17.18</v>
      </c>
      <c r="Q208" s="142"/>
      <c r="R208" s="142"/>
      <c r="S208" s="161">
        <f>ROUND((SUM(S150:S207))/1,2)</f>
        <v>0</v>
      </c>
      <c r="T208" s="142"/>
      <c r="U208" s="142"/>
      <c r="V208" s="142"/>
      <c r="W208" s="142"/>
      <c r="X208" s="142"/>
      <c r="Y208" s="142"/>
      <c r="Z208" s="142"/>
    </row>
    <row r="209" spans="1:26">
      <c r="A209" s="1"/>
      <c r="B209" s="1"/>
      <c r="C209" s="1"/>
      <c r="D209" s="1"/>
      <c r="E209" s="1"/>
      <c r="F209" s="149"/>
      <c r="G209" s="139"/>
      <c r="H209" s="139"/>
      <c r="I209" s="139"/>
      <c r="J209" s="1"/>
      <c r="K209" s="1"/>
      <c r="L209" s="1"/>
      <c r="M209" s="1"/>
      <c r="N209" s="1"/>
      <c r="O209" s="1"/>
      <c r="P209" s="1"/>
      <c r="S209" s="1"/>
    </row>
    <row r="210" spans="1:26">
      <c r="A210" s="144"/>
      <c r="B210" s="144"/>
      <c r="C210" s="144"/>
      <c r="D210" s="144" t="s">
        <v>49</v>
      </c>
      <c r="E210" s="144"/>
      <c r="F210" s="153"/>
      <c r="G210" s="145"/>
      <c r="H210" s="145"/>
      <c r="I210" s="145"/>
      <c r="J210" s="144"/>
      <c r="K210" s="144"/>
      <c r="L210" s="144"/>
      <c r="M210" s="144"/>
      <c r="N210" s="144"/>
      <c r="O210" s="144"/>
      <c r="P210" s="144"/>
      <c r="Q210" s="142"/>
      <c r="R210" s="142"/>
      <c r="S210" s="144"/>
      <c r="T210" s="142"/>
      <c r="U210" s="142"/>
      <c r="V210" s="142"/>
      <c r="W210" s="142"/>
      <c r="X210" s="142"/>
      <c r="Y210" s="142"/>
      <c r="Z210" s="142"/>
    </row>
    <row r="211" spans="1:26" ht="24.95" customHeight="1">
      <c r="A211" s="157">
        <v>46</v>
      </c>
      <c r="B211" s="154" t="s">
        <v>102</v>
      </c>
      <c r="C211" s="159" t="s">
        <v>321</v>
      </c>
      <c r="D211" s="154" t="s">
        <v>322</v>
      </c>
      <c r="E211" s="154" t="s">
        <v>248</v>
      </c>
      <c r="F211" s="155">
        <v>46.540799999999997</v>
      </c>
      <c r="G211" s="156"/>
      <c r="H211" s="156"/>
      <c r="I211" s="156">
        <f>ROUND(F211*(G211+H211),2)</f>
        <v>0</v>
      </c>
      <c r="J211" s="154">
        <f>ROUND(F211*(N211),2)</f>
        <v>0</v>
      </c>
      <c r="K211" s="1">
        <f>ROUND(F211*(O211),2)</f>
        <v>0</v>
      </c>
      <c r="L211" s="1"/>
      <c r="M211" s="1">
        <f>ROUND(F211*(G211+H211),2)</f>
        <v>0</v>
      </c>
      <c r="N211" s="1">
        <v>0</v>
      </c>
      <c r="O211" s="1"/>
      <c r="P211" s="153">
        <f>ROUND(F211*(R211),3)</f>
        <v>11.071999999999999</v>
      </c>
      <c r="Q211" s="160"/>
      <c r="R211" s="160">
        <v>0.2379</v>
      </c>
      <c r="S211" s="153">
        <f>ROUND(F211*(X211),3)</f>
        <v>0</v>
      </c>
      <c r="X211">
        <v>0</v>
      </c>
      <c r="Z211">
        <v>0</v>
      </c>
    </row>
    <row r="212" spans="1:26">
      <c r="A212" s="154"/>
      <c r="B212" s="154"/>
      <c r="C212" s="158"/>
      <c r="D212" s="158" t="s">
        <v>323</v>
      </c>
      <c r="E212" s="154"/>
      <c r="F212" s="155">
        <v>46.540799999999997</v>
      </c>
      <c r="G212" s="156"/>
      <c r="H212" s="156"/>
      <c r="I212" s="156"/>
      <c r="J212" s="154"/>
      <c r="K212" s="1"/>
      <c r="L212" s="1"/>
      <c r="M212" s="1"/>
      <c r="N212" s="1"/>
      <c r="O212" s="1"/>
      <c r="P212" s="1"/>
      <c r="Q212" t="s">
        <v>90</v>
      </c>
      <c r="S212" s="1"/>
    </row>
    <row r="213" spans="1:26" ht="24.95" customHeight="1">
      <c r="A213" s="157">
        <v>47</v>
      </c>
      <c r="B213" s="154" t="s">
        <v>324</v>
      </c>
      <c r="C213" s="159" t="s">
        <v>325</v>
      </c>
      <c r="D213" s="154" t="s">
        <v>326</v>
      </c>
      <c r="E213" s="154" t="s">
        <v>110</v>
      </c>
      <c r="F213" s="155">
        <v>46.08</v>
      </c>
      <c r="G213" s="156"/>
      <c r="H213" s="156"/>
      <c r="I213" s="156">
        <f>ROUND(F213*(G213+H213),2)</f>
        <v>0</v>
      </c>
      <c r="J213" s="154">
        <f>ROUND(F213*(N213),2)</f>
        <v>0</v>
      </c>
      <c r="K213" s="1">
        <f>ROUND(F213*(O213),2)</f>
        <v>0</v>
      </c>
      <c r="L213" s="1"/>
      <c r="M213" s="1">
        <f>ROUND(F213*(G213+H213),2)</f>
        <v>0</v>
      </c>
      <c r="N213" s="1">
        <v>0</v>
      </c>
      <c r="O213" s="1"/>
      <c r="P213" s="153">
        <f>ROUND(F213*(R213),3)</f>
        <v>4.6630000000000003</v>
      </c>
      <c r="Q213" s="160"/>
      <c r="R213" s="160">
        <v>0.1012</v>
      </c>
      <c r="S213" s="153">
        <f>ROUND(F213*(X213),3)</f>
        <v>0</v>
      </c>
      <c r="X213">
        <v>0</v>
      </c>
      <c r="Z213">
        <v>0</v>
      </c>
    </row>
    <row r="214" spans="1:26" ht="12" customHeight="1">
      <c r="A214" s="154"/>
      <c r="B214" s="154"/>
      <c r="C214" s="158"/>
      <c r="D214" s="158" t="s">
        <v>327</v>
      </c>
      <c r="E214" s="154"/>
      <c r="F214" s="155"/>
      <c r="G214" s="156"/>
      <c r="H214" s="156"/>
      <c r="I214" s="156"/>
      <c r="J214" s="154"/>
      <c r="K214" s="1"/>
      <c r="L214" s="1"/>
      <c r="M214" s="1"/>
      <c r="N214" s="1"/>
      <c r="O214" s="1"/>
      <c r="P214" s="1"/>
      <c r="S214" s="1"/>
    </row>
    <row r="215" spans="1:26">
      <c r="A215" s="154"/>
      <c r="B215" s="154"/>
      <c r="C215" s="154"/>
      <c r="D215" s="154" t="s">
        <v>328</v>
      </c>
      <c r="E215" s="154"/>
      <c r="F215" s="155">
        <v>46.08</v>
      </c>
      <c r="G215" s="156"/>
      <c r="H215" s="156"/>
      <c r="I215" s="156"/>
      <c r="J215" s="154"/>
      <c r="K215" s="1"/>
      <c r="L215" s="1"/>
      <c r="M215" s="1"/>
      <c r="N215" s="1"/>
      <c r="O215" s="1"/>
      <c r="P215" s="1"/>
      <c r="Q215" t="s">
        <v>90</v>
      </c>
      <c r="S215" s="1"/>
    </row>
    <row r="216" spans="1:26" ht="24.95" customHeight="1">
      <c r="A216" s="157">
        <v>48</v>
      </c>
      <c r="B216" s="154" t="s">
        <v>324</v>
      </c>
      <c r="C216" s="159" t="s">
        <v>329</v>
      </c>
      <c r="D216" s="154" t="s">
        <v>330</v>
      </c>
      <c r="E216" s="154" t="s">
        <v>110</v>
      </c>
      <c r="F216" s="155">
        <v>46.08</v>
      </c>
      <c r="G216" s="156"/>
      <c r="H216" s="156"/>
      <c r="I216" s="156">
        <f>ROUND(F216*(G216+H216),2)</f>
        <v>0</v>
      </c>
      <c r="J216" s="154">
        <f>ROUND(F216*(N216),2)</f>
        <v>0</v>
      </c>
      <c r="K216" s="1">
        <f>ROUND(F216*(O216),2)</f>
        <v>0</v>
      </c>
      <c r="L216" s="1"/>
      <c r="M216" s="1">
        <f>ROUND(F216*(G216+H216),2)</f>
        <v>0</v>
      </c>
      <c r="N216" s="1">
        <v>0</v>
      </c>
      <c r="O216" s="1"/>
      <c r="P216" s="153">
        <f>ROUND(F216*(R216),3)</f>
        <v>27.98</v>
      </c>
      <c r="Q216" s="160"/>
      <c r="R216" s="160">
        <v>0.60721000000000003</v>
      </c>
      <c r="S216" s="153">
        <f>ROUND(F216*(X216),3)</f>
        <v>0</v>
      </c>
      <c r="X216">
        <v>0</v>
      </c>
      <c r="Z216">
        <v>0</v>
      </c>
    </row>
    <row r="217" spans="1:26" ht="24.95" customHeight="1">
      <c r="A217" s="157">
        <v>49</v>
      </c>
      <c r="B217" s="154" t="s">
        <v>324</v>
      </c>
      <c r="C217" s="159" t="s">
        <v>331</v>
      </c>
      <c r="D217" s="154" t="s">
        <v>332</v>
      </c>
      <c r="E217" s="154" t="s">
        <v>110</v>
      </c>
      <c r="F217" s="155">
        <v>46.08</v>
      </c>
      <c r="G217" s="156"/>
      <c r="H217" s="156"/>
      <c r="I217" s="156">
        <f>ROUND(F217*(G217+H217),2)</f>
        <v>0</v>
      </c>
      <c r="J217" s="154">
        <f>ROUND(F217*(N217),2)</f>
        <v>0</v>
      </c>
      <c r="K217" s="1">
        <f>ROUND(F217*(O217),2)</f>
        <v>0</v>
      </c>
      <c r="L217" s="1"/>
      <c r="M217" s="1">
        <f>ROUND(F217*(G217+H217),2)</f>
        <v>0</v>
      </c>
      <c r="N217" s="1">
        <v>0</v>
      </c>
      <c r="O217" s="1"/>
      <c r="P217" s="153">
        <f>ROUND(F217*(R217),3)</f>
        <v>11.563000000000001</v>
      </c>
      <c r="Q217" s="160"/>
      <c r="R217" s="160">
        <v>0.25094</v>
      </c>
      <c r="S217" s="153">
        <f>ROUND(F217*(X217),3)</f>
        <v>0</v>
      </c>
      <c r="X217">
        <v>0</v>
      </c>
      <c r="Z217">
        <v>0</v>
      </c>
    </row>
    <row r="218" spans="1:26" ht="24.95" customHeight="1">
      <c r="A218" s="157">
        <v>50</v>
      </c>
      <c r="B218" s="154" t="s">
        <v>324</v>
      </c>
      <c r="C218" s="159" t="s">
        <v>333</v>
      </c>
      <c r="D218" s="154" t="s">
        <v>334</v>
      </c>
      <c r="E218" s="154" t="s">
        <v>110</v>
      </c>
      <c r="F218" s="155">
        <v>46.08</v>
      </c>
      <c r="G218" s="156"/>
      <c r="H218" s="156"/>
      <c r="I218" s="156">
        <f>ROUND(F218*(G218+H218),2)</f>
        <v>0</v>
      </c>
      <c r="J218" s="154">
        <f>ROUND(F218*(N218),2)</f>
        <v>0</v>
      </c>
      <c r="K218" s="1">
        <f>ROUND(F218*(O218),2)</f>
        <v>0</v>
      </c>
      <c r="L218" s="1"/>
      <c r="M218" s="1">
        <f>ROUND(F218*(G218+H218),2)</f>
        <v>0</v>
      </c>
      <c r="N218" s="1">
        <v>0</v>
      </c>
      <c r="O218" s="1"/>
      <c r="P218" s="153">
        <f>ROUND(F218*(R218),3)</f>
        <v>8.4649999999999999</v>
      </c>
      <c r="Q218" s="160"/>
      <c r="R218" s="160">
        <v>0.1837</v>
      </c>
      <c r="S218" s="153">
        <f>ROUND(F218*(X218),3)</f>
        <v>0</v>
      </c>
      <c r="X218">
        <v>0</v>
      </c>
      <c r="Z218">
        <v>0</v>
      </c>
    </row>
    <row r="219" spans="1:26" ht="24.95" customHeight="1">
      <c r="A219" s="157">
        <v>51</v>
      </c>
      <c r="B219" s="154" t="s">
        <v>335</v>
      </c>
      <c r="C219" s="159" t="s">
        <v>336</v>
      </c>
      <c r="D219" s="154" t="s">
        <v>337</v>
      </c>
      <c r="E219" s="154" t="s">
        <v>110</v>
      </c>
      <c r="F219" s="155">
        <v>43.572000000000003</v>
      </c>
      <c r="G219" s="156"/>
      <c r="H219" s="156"/>
      <c r="I219" s="156">
        <f>ROUND(F219*(G219+H219),2)</f>
        <v>0</v>
      </c>
      <c r="J219" s="154">
        <f>ROUND(F219*(N219),2)</f>
        <v>0</v>
      </c>
      <c r="K219" s="1">
        <f>ROUND(F219*(O219),2)</f>
        <v>0</v>
      </c>
      <c r="L219" s="1"/>
      <c r="M219" s="1">
        <f>ROUND(F219*(G219+H219),2)</f>
        <v>0</v>
      </c>
      <c r="N219" s="1">
        <v>0</v>
      </c>
      <c r="O219" s="1"/>
      <c r="P219" s="153">
        <f>ROUND(F219*(R219),3)</f>
        <v>0</v>
      </c>
      <c r="Q219" s="160"/>
      <c r="R219" s="160">
        <v>0</v>
      </c>
      <c r="S219" s="153">
        <f>ROUND(F219*(X219),3)</f>
        <v>0</v>
      </c>
      <c r="X219">
        <v>0</v>
      </c>
      <c r="Z219">
        <v>0</v>
      </c>
    </row>
    <row r="220" spans="1:26" ht="24" customHeight="1">
      <c r="A220" s="154"/>
      <c r="B220" s="154"/>
      <c r="C220" s="158"/>
      <c r="D220" s="158" t="s">
        <v>338</v>
      </c>
      <c r="E220" s="154"/>
      <c r="F220" s="155">
        <v>43.572000000000003</v>
      </c>
      <c r="G220" s="156"/>
      <c r="H220" s="156"/>
      <c r="I220" s="156"/>
      <c r="J220" s="154"/>
      <c r="K220" s="1"/>
      <c r="L220" s="1"/>
      <c r="M220" s="1"/>
      <c r="N220" s="1"/>
      <c r="O220" s="1"/>
      <c r="P220" s="1"/>
      <c r="S220" s="1"/>
    </row>
    <row r="221" spans="1:26">
      <c r="A221" s="144"/>
      <c r="B221" s="144"/>
      <c r="C221" s="144"/>
      <c r="D221" s="144" t="s">
        <v>49</v>
      </c>
      <c r="E221" s="144"/>
      <c r="F221" s="153"/>
      <c r="G221" s="146">
        <f>ROUND((SUM(L210:L220))/1,2)</f>
        <v>0</v>
      </c>
      <c r="H221" s="146">
        <f>ROUND((SUM(M210:M220))/1,2)</f>
        <v>0</v>
      </c>
      <c r="I221" s="146">
        <f>ROUND((SUM(I210:I220))/1,2)</f>
        <v>0</v>
      </c>
      <c r="J221" s="144"/>
      <c r="K221" s="144"/>
      <c r="L221" s="144">
        <f>ROUND((SUM(L210:L220))/1,2)</f>
        <v>0</v>
      </c>
      <c r="M221" s="144">
        <f>ROUND((SUM(M210:M220))/1,2)</f>
        <v>0</v>
      </c>
      <c r="N221" s="144"/>
      <c r="O221" s="144"/>
      <c r="P221" s="161">
        <f>ROUND((SUM(P210:P220))/1,2)</f>
        <v>63.74</v>
      </c>
      <c r="Q221" s="142"/>
      <c r="R221" s="142"/>
      <c r="S221" s="161">
        <f>ROUND((SUM(S210:S220))/1,2)</f>
        <v>0</v>
      </c>
      <c r="T221" s="142"/>
      <c r="U221" s="142"/>
      <c r="V221" s="142"/>
      <c r="W221" s="142"/>
      <c r="X221" s="142"/>
      <c r="Y221" s="142"/>
      <c r="Z221" s="142"/>
    </row>
    <row r="222" spans="1:26">
      <c r="A222" s="1"/>
      <c r="B222" s="1"/>
      <c r="C222" s="1"/>
      <c r="D222" s="1"/>
      <c r="E222" s="1"/>
      <c r="F222" s="149"/>
      <c r="G222" s="139"/>
      <c r="H222" s="139"/>
      <c r="I222" s="139"/>
      <c r="J222" s="1"/>
      <c r="K222" s="1"/>
      <c r="L222" s="1"/>
      <c r="M222" s="1"/>
      <c r="N222" s="1"/>
      <c r="O222" s="1"/>
      <c r="P222" s="1"/>
      <c r="S222" s="1"/>
    </row>
    <row r="223" spans="1:26">
      <c r="A223" s="144"/>
      <c r="B223" s="144"/>
      <c r="C223" s="144"/>
      <c r="D223" s="144" t="s">
        <v>50</v>
      </c>
      <c r="E223" s="144"/>
      <c r="F223" s="153"/>
      <c r="G223" s="145"/>
      <c r="H223" s="145"/>
      <c r="I223" s="145"/>
      <c r="J223" s="144"/>
      <c r="K223" s="144"/>
      <c r="L223" s="144"/>
      <c r="M223" s="144"/>
      <c r="N223" s="144"/>
      <c r="O223" s="144"/>
      <c r="P223" s="144"/>
      <c r="Q223" s="142"/>
      <c r="R223" s="142"/>
      <c r="S223" s="144"/>
      <c r="T223" s="142"/>
      <c r="U223" s="142"/>
      <c r="V223" s="142"/>
      <c r="W223" s="142"/>
      <c r="X223" s="142"/>
      <c r="Y223" s="142"/>
      <c r="Z223" s="142"/>
    </row>
    <row r="224" spans="1:26" ht="24.95" customHeight="1">
      <c r="A224" s="157">
        <v>52</v>
      </c>
      <c r="B224" s="154" t="s">
        <v>102</v>
      </c>
      <c r="C224" s="159" t="s">
        <v>339</v>
      </c>
      <c r="D224" s="154" t="s">
        <v>340</v>
      </c>
      <c r="E224" s="154" t="s">
        <v>110</v>
      </c>
      <c r="F224" s="155">
        <v>466.01</v>
      </c>
      <c r="G224" s="156"/>
      <c r="H224" s="156"/>
      <c r="I224" s="156">
        <f>ROUND(F224*(G224+H224),2)</f>
        <v>0</v>
      </c>
      <c r="J224" s="154">
        <f>ROUND(F224*(N224),2)</f>
        <v>0</v>
      </c>
      <c r="K224" s="1">
        <f>ROUND(F224*(O224),2)</f>
        <v>0</v>
      </c>
      <c r="L224" s="1"/>
      <c r="M224" s="1">
        <f>ROUND(F224*(G224+H224),2)</f>
        <v>0</v>
      </c>
      <c r="N224" s="1">
        <v>0</v>
      </c>
      <c r="O224" s="1"/>
      <c r="P224" s="153">
        <f>ROUND(F224*(R224),3)</f>
        <v>0.10299999999999999</v>
      </c>
      <c r="Q224" s="160"/>
      <c r="R224" s="160">
        <v>2.2000000000000001E-4</v>
      </c>
      <c r="S224" s="153">
        <f>ROUND(F224*(X224),3)</f>
        <v>0</v>
      </c>
      <c r="X224">
        <v>0</v>
      </c>
      <c r="Z224">
        <v>0</v>
      </c>
    </row>
    <row r="225" spans="1:26" ht="12" customHeight="1">
      <c r="A225" s="154"/>
      <c r="B225" s="154"/>
      <c r="C225" s="158"/>
      <c r="D225" s="158" t="s">
        <v>341</v>
      </c>
      <c r="E225" s="154"/>
      <c r="F225" s="155"/>
      <c r="G225" s="156"/>
      <c r="H225" s="156"/>
      <c r="I225" s="156"/>
      <c r="J225" s="154"/>
      <c r="K225" s="1"/>
      <c r="L225" s="1"/>
      <c r="M225" s="1"/>
      <c r="N225" s="1"/>
      <c r="O225" s="1"/>
      <c r="P225" s="1"/>
      <c r="S225" s="1"/>
    </row>
    <row r="226" spans="1:26">
      <c r="A226" s="154"/>
      <c r="B226" s="154"/>
      <c r="C226" s="154"/>
      <c r="D226" s="154" t="s">
        <v>342</v>
      </c>
      <c r="E226" s="154"/>
      <c r="F226" s="155">
        <v>228.63000000000002</v>
      </c>
      <c r="G226" s="156"/>
      <c r="H226" s="156"/>
      <c r="I226" s="156"/>
      <c r="J226" s="154"/>
      <c r="K226" s="1"/>
      <c r="L226" s="1"/>
      <c r="M226" s="1"/>
      <c r="N226" s="1"/>
      <c r="O226" s="1"/>
      <c r="P226" s="1"/>
      <c r="S226" s="1"/>
    </row>
    <row r="227" spans="1:26" ht="12" customHeight="1">
      <c r="A227" s="154"/>
      <c r="B227" s="154"/>
      <c r="C227" s="158"/>
      <c r="D227" s="158" t="s">
        <v>151</v>
      </c>
      <c r="E227" s="154"/>
      <c r="F227" s="155"/>
      <c r="G227" s="156"/>
      <c r="H227" s="156"/>
      <c r="I227" s="156"/>
      <c r="J227" s="154"/>
      <c r="K227" s="1"/>
      <c r="L227" s="1"/>
      <c r="M227" s="1"/>
      <c r="N227" s="1"/>
      <c r="O227" s="1"/>
      <c r="P227" s="1"/>
      <c r="S227" s="1"/>
    </row>
    <row r="228" spans="1:26">
      <c r="A228" s="154"/>
      <c r="B228" s="154"/>
      <c r="C228" s="154"/>
      <c r="D228" s="154" t="s">
        <v>343</v>
      </c>
      <c r="E228" s="154"/>
      <c r="F228" s="155">
        <v>126.97</v>
      </c>
      <c r="G228" s="156"/>
      <c r="H228" s="156"/>
      <c r="I228" s="156"/>
      <c r="J228" s="154"/>
      <c r="K228" s="1"/>
      <c r="L228" s="1"/>
      <c r="M228" s="1"/>
      <c r="N228" s="1"/>
      <c r="O228" s="1"/>
      <c r="P228" s="1"/>
      <c r="S228" s="1"/>
    </row>
    <row r="229" spans="1:26" ht="12" customHeight="1">
      <c r="A229" s="154"/>
      <c r="B229" s="154"/>
      <c r="C229" s="158"/>
      <c r="D229" s="158" t="s">
        <v>344</v>
      </c>
      <c r="E229" s="154"/>
      <c r="F229" s="155"/>
      <c r="G229" s="156"/>
      <c r="H229" s="156"/>
      <c r="I229" s="156"/>
      <c r="J229" s="154"/>
      <c r="K229" s="1"/>
      <c r="L229" s="1"/>
      <c r="M229" s="1"/>
      <c r="N229" s="1"/>
      <c r="O229" s="1"/>
      <c r="P229" s="1"/>
      <c r="S229" s="1"/>
    </row>
    <row r="230" spans="1:26">
      <c r="A230" s="154"/>
      <c r="B230" s="154"/>
      <c r="C230" s="154"/>
      <c r="D230" s="154" t="s">
        <v>345</v>
      </c>
      <c r="E230" s="154"/>
      <c r="F230" s="155">
        <v>13.32</v>
      </c>
      <c r="G230" s="156"/>
      <c r="H230" s="156"/>
      <c r="I230" s="156"/>
      <c r="J230" s="154"/>
      <c r="K230" s="1"/>
      <c r="L230" s="1"/>
      <c r="M230" s="1"/>
      <c r="N230" s="1"/>
      <c r="O230" s="1"/>
      <c r="P230" s="1"/>
      <c r="S230" s="1"/>
    </row>
    <row r="231" spans="1:26" ht="12" customHeight="1">
      <c r="A231" s="154"/>
      <c r="B231" s="154"/>
      <c r="C231" s="158"/>
      <c r="D231" s="158" t="s">
        <v>346</v>
      </c>
      <c r="E231" s="154"/>
      <c r="F231" s="155"/>
      <c r="G231" s="156"/>
      <c r="H231" s="156"/>
      <c r="I231" s="156"/>
      <c r="J231" s="154"/>
      <c r="K231" s="1"/>
      <c r="L231" s="1"/>
      <c r="M231" s="1"/>
      <c r="N231" s="1"/>
      <c r="O231" s="1"/>
      <c r="P231" s="1"/>
      <c r="S231" s="1"/>
    </row>
    <row r="232" spans="1:26">
      <c r="A232" s="154"/>
      <c r="B232" s="154"/>
      <c r="C232" s="154"/>
      <c r="D232" s="154" t="s">
        <v>347</v>
      </c>
      <c r="E232" s="154"/>
      <c r="F232" s="155">
        <v>97.09</v>
      </c>
      <c r="G232" s="156"/>
      <c r="H232" s="156"/>
      <c r="I232" s="156"/>
      <c r="J232" s="154"/>
      <c r="K232" s="1"/>
      <c r="L232" s="1"/>
      <c r="M232" s="1"/>
      <c r="N232" s="1"/>
      <c r="O232" s="1"/>
      <c r="P232" s="1"/>
      <c r="S232" s="1"/>
    </row>
    <row r="233" spans="1:26" ht="24.95" customHeight="1">
      <c r="A233" s="157">
        <v>53</v>
      </c>
      <c r="B233" s="154" t="s">
        <v>102</v>
      </c>
      <c r="C233" s="159" t="s">
        <v>348</v>
      </c>
      <c r="D233" s="154" t="s">
        <v>349</v>
      </c>
      <c r="E233" s="154" t="s">
        <v>110</v>
      </c>
      <c r="F233" s="155">
        <v>466.01</v>
      </c>
      <c r="G233" s="156"/>
      <c r="H233" s="156"/>
      <c r="I233" s="156">
        <f>ROUND(F233*(G233+H233),2)</f>
        <v>0</v>
      </c>
      <c r="J233" s="154">
        <f>ROUND(F233*(N233),2)</f>
        <v>0</v>
      </c>
      <c r="K233" s="1">
        <f>ROUND(F233*(O233),2)</f>
        <v>0</v>
      </c>
      <c r="L233" s="1"/>
      <c r="M233" s="1">
        <f>ROUND(F233*(G233+H233),2)</f>
        <v>0</v>
      </c>
      <c r="N233" s="1">
        <v>0</v>
      </c>
      <c r="O233" s="1"/>
      <c r="P233" s="153">
        <f>ROUND(F233*(R233),3)</f>
        <v>1.282</v>
      </c>
      <c r="Q233" s="160"/>
      <c r="R233" s="160">
        <v>2.7499999999999998E-3</v>
      </c>
      <c r="S233" s="153">
        <f>ROUND(F233*(X233),3)</f>
        <v>0</v>
      </c>
      <c r="X233">
        <v>0</v>
      </c>
      <c r="Z233">
        <v>0</v>
      </c>
    </row>
    <row r="234" spans="1:26" ht="24.95" customHeight="1">
      <c r="A234" s="157">
        <v>54</v>
      </c>
      <c r="B234" s="154" t="s">
        <v>102</v>
      </c>
      <c r="C234" s="159" t="s">
        <v>350</v>
      </c>
      <c r="D234" s="154" t="s">
        <v>351</v>
      </c>
      <c r="E234" s="154" t="s">
        <v>352</v>
      </c>
      <c r="F234" s="155">
        <v>466.01</v>
      </c>
      <c r="G234" s="156"/>
      <c r="H234" s="156"/>
      <c r="I234" s="156">
        <f>ROUND(F234*(G234+H234),2)</f>
        <v>0</v>
      </c>
      <c r="J234" s="154">
        <f>ROUND(F234*(N234),2)</f>
        <v>0</v>
      </c>
      <c r="K234" s="1">
        <f>ROUND(F234*(O234),2)</f>
        <v>0</v>
      </c>
      <c r="L234" s="1"/>
      <c r="M234" s="1">
        <f>ROUND(F234*(G234+H234),2)</f>
        <v>0</v>
      </c>
      <c r="N234" s="1">
        <v>0</v>
      </c>
      <c r="O234" s="1"/>
      <c r="P234" s="153">
        <f>ROUND(F234*(R234),3)</f>
        <v>0.373</v>
      </c>
      <c r="Q234" s="160"/>
      <c r="R234" s="160">
        <v>8.0000000000000004E-4</v>
      </c>
      <c r="S234" s="153">
        <f>ROUND(F234*(X234),3)</f>
        <v>0</v>
      </c>
      <c r="X234">
        <v>0</v>
      </c>
      <c r="Z234">
        <v>0</v>
      </c>
    </row>
    <row r="235" spans="1:26" ht="24.95" customHeight="1">
      <c r="A235" s="157">
        <v>55</v>
      </c>
      <c r="B235" s="154" t="s">
        <v>102</v>
      </c>
      <c r="C235" s="159" t="s">
        <v>353</v>
      </c>
      <c r="D235" s="154" t="s">
        <v>354</v>
      </c>
      <c r="E235" s="154" t="s">
        <v>110</v>
      </c>
      <c r="F235" s="155">
        <v>2040.1669999999999</v>
      </c>
      <c r="G235" s="156"/>
      <c r="H235" s="156"/>
      <c r="I235" s="156">
        <f>ROUND(F235*(G235+H235),2)</f>
        <v>0</v>
      </c>
      <c r="J235" s="154">
        <f>ROUND(F235*(N235),2)</f>
        <v>0</v>
      </c>
      <c r="K235" s="1">
        <f>ROUND(F235*(O235),2)</f>
        <v>0</v>
      </c>
      <c r="L235" s="1"/>
      <c r="M235" s="1">
        <f>ROUND(F235*(G235+H235),2)</f>
        <v>0</v>
      </c>
      <c r="N235" s="1">
        <v>0</v>
      </c>
      <c r="O235" s="1"/>
      <c r="P235" s="153">
        <f>ROUND(F235*(R235),3)</f>
        <v>0.42799999999999999</v>
      </c>
      <c r="Q235" s="160"/>
      <c r="R235" s="160">
        <v>2.1000000000000001E-4</v>
      </c>
      <c r="S235" s="153">
        <f>ROUND(F235*(X235),3)</f>
        <v>0</v>
      </c>
      <c r="X235">
        <v>0</v>
      </c>
      <c r="Z235">
        <v>0</v>
      </c>
    </row>
    <row r="236" spans="1:26" ht="24.95" customHeight="1">
      <c r="A236" s="157">
        <v>56</v>
      </c>
      <c r="B236" s="154" t="s">
        <v>102</v>
      </c>
      <c r="C236" s="159" t="s">
        <v>355</v>
      </c>
      <c r="D236" s="154" t="s">
        <v>356</v>
      </c>
      <c r="E236" s="154" t="s">
        <v>110</v>
      </c>
      <c r="F236" s="155">
        <v>1759.4949999999999</v>
      </c>
      <c r="G236" s="156"/>
      <c r="H236" s="156"/>
      <c r="I236" s="156">
        <f>ROUND(F236*(G236+H236),2)</f>
        <v>0</v>
      </c>
      <c r="J236" s="154">
        <f>ROUND(F236*(N236),2)</f>
        <v>0</v>
      </c>
      <c r="K236" s="1">
        <f>ROUND(F236*(O236),2)</f>
        <v>0</v>
      </c>
      <c r="L236" s="1"/>
      <c r="M236" s="1">
        <f>ROUND(F236*(G236+H236),2)</f>
        <v>0</v>
      </c>
      <c r="N236" s="1">
        <v>0</v>
      </c>
      <c r="O236" s="1"/>
      <c r="P236" s="153">
        <f>ROUND(F236*(R236),3)</f>
        <v>4.6189999999999998</v>
      </c>
      <c r="Q236" s="160"/>
      <c r="R236" s="160">
        <v>2.6250000000000002E-3</v>
      </c>
      <c r="S236" s="153">
        <f>ROUND(F236*(X236),3)</f>
        <v>0</v>
      </c>
      <c r="X236">
        <v>0</v>
      </c>
      <c r="Z236">
        <v>0</v>
      </c>
    </row>
    <row r="237" spans="1:26">
      <c r="A237" s="154"/>
      <c r="B237" s="154"/>
      <c r="C237" s="158"/>
      <c r="D237" s="162">
        <v>2040167</v>
      </c>
      <c r="E237" s="154"/>
      <c r="F237" s="155">
        <v>2040.1669999999999</v>
      </c>
      <c r="G237" s="156"/>
      <c r="H237" s="156"/>
      <c r="I237" s="156"/>
      <c r="J237" s="154"/>
      <c r="K237" s="1"/>
      <c r="L237" s="1"/>
      <c r="M237" s="1"/>
      <c r="N237" s="1"/>
      <c r="O237" s="1"/>
      <c r="P237" s="1"/>
      <c r="S237" s="1"/>
    </row>
    <row r="238" spans="1:26" ht="12" customHeight="1">
      <c r="A238" s="154"/>
      <c r="B238" s="154"/>
      <c r="C238" s="158"/>
      <c r="D238" s="158" t="s">
        <v>357</v>
      </c>
      <c r="E238" s="154"/>
      <c r="F238" s="155"/>
      <c r="G238" s="156"/>
      <c r="H238" s="156"/>
      <c r="I238" s="156"/>
      <c r="J238" s="154"/>
      <c r="K238" s="1"/>
      <c r="L238" s="1"/>
      <c r="M238" s="1"/>
      <c r="N238" s="1"/>
      <c r="O238" s="1"/>
      <c r="P238" s="1"/>
      <c r="S238" s="1"/>
    </row>
    <row r="239" spans="1:26">
      <c r="A239" s="154"/>
      <c r="B239" s="154"/>
      <c r="C239" s="154"/>
      <c r="D239" s="163">
        <v>-280672</v>
      </c>
      <c r="E239" s="154"/>
      <c r="F239" s="155">
        <v>-280.67200000000003</v>
      </c>
      <c r="G239" s="156"/>
      <c r="H239" s="156"/>
      <c r="I239" s="156"/>
      <c r="J239" s="154"/>
      <c r="K239" s="1"/>
      <c r="L239" s="1"/>
      <c r="M239" s="1"/>
      <c r="N239" s="1"/>
      <c r="O239" s="1"/>
      <c r="P239" s="1"/>
      <c r="S239" s="1"/>
    </row>
    <row r="240" spans="1:26" ht="24.95" customHeight="1">
      <c r="A240" s="157">
        <v>57</v>
      </c>
      <c r="B240" s="154" t="s">
        <v>102</v>
      </c>
      <c r="C240" s="159" t="s">
        <v>358</v>
      </c>
      <c r="D240" s="154" t="s">
        <v>359</v>
      </c>
      <c r="E240" s="154" t="s">
        <v>110</v>
      </c>
      <c r="F240" s="155">
        <v>2040.1669999999999</v>
      </c>
      <c r="G240" s="156"/>
      <c r="H240" s="156"/>
      <c r="I240" s="156">
        <f>ROUND(F240*(G240+H240),2)</f>
        <v>0</v>
      </c>
      <c r="J240" s="154">
        <f>ROUND(F240*(N240),2)</f>
        <v>0</v>
      </c>
      <c r="K240" s="1">
        <f>ROUND(F240*(O240),2)</f>
        <v>0</v>
      </c>
      <c r="L240" s="1"/>
      <c r="M240" s="1">
        <f>ROUND(F240*(G240+H240),2)</f>
        <v>0</v>
      </c>
      <c r="N240" s="1">
        <v>0</v>
      </c>
      <c r="O240" s="1"/>
      <c r="P240" s="153">
        <f>ROUND(F240*(R240),3)</f>
        <v>3.9990000000000001</v>
      </c>
      <c r="Q240" s="160"/>
      <c r="R240" s="160">
        <v>1.9599999999999999E-3</v>
      </c>
      <c r="S240" s="153">
        <f>ROUND(F240*(X240),3)</f>
        <v>0</v>
      </c>
      <c r="X240">
        <v>0</v>
      </c>
      <c r="Z240">
        <v>0</v>
      </c>
    </row>
    <row r="241" spans="1:19" ht="12" customHeight="1">
      <c r="A241" s="154"/>
      <c r="B241" s="154"/>
      <c r="C241" s="158"/>
      <c r="D241" s="158" t="s">
        <v>360</v>
      </c>
      <c r="E241" s="154"/>
      <c r="F241" s="155"/>
      <c r="G241" s="156"/>
      <c r="H241" s="156"/>
      <c r="I241" s="156"/>
      <c r="J241" s="154"/>
      <c r="K241" s="1"/>
      <c r="L241" s="1"/>
      <c r="M241" s="1"/>
      <c r="N241" s="1"/>
      <c r="O241" s="1"/>
      <c r="P241" s="1"/>
      <c r="S241" s="1"/>
    </row>
    <row r="242" spans="1:19">
      <c r="A242" s="154"/>
      <c r="B242" s="154"/>
      <c r="C242" s="154"/>
      <c r="D242" s="154" t="s">
        <v>361</v>
      </c>
      <c r="E242" s="154"/>
      <c r="F242" s="155">
        <v>14.2065</v>
      </c>
      <c r="G242" s="156"/>
      <c r="H242" s="156"/>
      <c r="I242" s="156"/>
      <c r="J242" s="154"/>
      <c r="K242" s="1"/>
      <c r="L242" s="1"/>
      <c r="M242" s="1"/>
      <c r="N242" s="1"/>
      <c r="O242" s="1"/>
      <c r="P242" s="1"/>
      <c r="Q242" t="s">
        <v>90</v>
      </c>
      <c r="S242" s="1"/>
    </row>
    <row r="243" spans="1:19" ht="12" customHeight="1">
      <c r="A243" s="154"/>
      <c r="B243" s="154"/>
      <c r="C243" s="158"/>
      <c r="D243" s="158" t="s">
        <v>362</v>
      </c>
      <c r="E243" s="154"/>
      <c r="F243" s="155"/>
      <c r="G243" s="156"/>
      <c r="H243" s="156"/>
      <c r="I243" s="156"/>
      <c r="J243" s="154"/>
      <c r="K243" s="1"/>
      <c r="L243" s="1"/>
      <c r="M243" s="1"/>
      <c r="N243" s="1"/>
      <c r="O243" s="1"/>
      <c r="P243" s="1"/>
      <c r="S243" s="1"/>
    </row>
    <row r="244" spans="1:19">
      <c r="A244" s="154"/>
      <c r="B244" s="154"/>
      <c r="C244" s="154"/>
      <c r="D244" s="154" t="s">
        <v>363</v>
      </c>
      <c r="E244" s="154"/>
      <c r="F244" s="155">
        <v>13.989750000000001</v>
      </c>
      <c r="G244" s="156"/>
      <c r="H244" s="156"/>
      <c r="I244" s="156"/>
      <c r="J244" s="154"/>
      <c r="K244" s="1"/>
      <c r="L244" s="1"/>
      <c r="M244" s="1"/>
      <c r="N244" s="1"/>
      <c r="O244" s="1"/>
      <c r="P244" s="1"/>
      <c r="Q244" t="s">
        <v>90</v>
      </c>
      <c r="S244" s="1"/>
    </row>
    <row r="245" spans="1:19" ht="12" customHeight="1">
      <c r="A245" s="154"/>
      <c r="B245" s="154"/>
      <c r="C245" s="158"/>
      <c r="D245" s="158" t="s">
        <v>364</v>
      </c>
      <c r="E245" s="154"/>
      <c r="F245" s="155"/>
      <c r="G245" s="156"/>
      <c r="H245" s="156"/>
      <c r="I245" s="156"/>
      <c r="J245" s="154"/>
      <c r="K245" s="1"/>
      <c r="L245" s="1"/>
      <c r="M245" s="1"/>
      <c r="N245" s="1"/>
      <c r="O245" s="1"/>
      <c r="P245" s="1"/>
      <c r="S245" s="1"/>
    </row>
    <row r="246" spans="1:19">
      <c r="A246" s="154"/>
      <c r="B246" s="154"/>
      <c r="C246" s="154"/>
      <c r="D246" s="154" t="s">
        <v>365</v>
      </c>
      <c r="E246" s="154"/>
      <c r="F246" s="155">
        <v>55.298499999999997</v>
      </c>
      <c r="G246" s="156"/>
      <c r="H246" s="156"/>
      <c r="I246" s="156"/>
      <c r="J246" s="154"/>
      <c r="K246" s="1"/>
      <c r="L246" s="1"/>
      <c r="M246" s="1"/>
      <c r="N246" s="1"/>
      <c r="O246" s="1"/>
      <c r="P246" s="1"/>
      <c r="Q246" t="s">
        <v>90</v>
      </c>
      <c r="S246" s="1"/>
    </row>
    <row r="247" spans="1:19" ht="12" customHeight="1">
      <c r="A247" s="154"/>
      <c r="B247" s="154"/>
      <c r="C247" s="158"/>
      <c r="D247" s="158" t="s">
        <v>366</v>
      </c>
      <c r="E247" s="154"/>
      <c r="F247" s="155"/>
      <c r="G247" s="156"/>
      <c r="H247" s="156"/>
      <c r="I247" s="156"/>
      <c r="J247" s="154"/>
      <c r="K247" s="1"/>
      <c r="L247" s="1"/>
      <c r="M247" s="1"/>
      <c r="N247" s="1"/>
      <c r="O247" s="1"/>
      <c r="P247" s="1"/>
      <c r="S247" s="1"/>
    </row>
    <row r="248" spans="1:19">
      <c r="A248" s="154"/>
      <c r="B248" s="154"/>
      <c r="C248" s="154"/>
      <c r="D248" s="154" t="s">
        <v>367</v>
      </c>
      <c r="E248" s="154"/>
      <c r="F248" s="155">
        <v>19.578250000000001</v>
      </c>
      <c r="G248" s="156"/>
      <c r="H248" s="156"/>
      <c r="I248" s="156"/>
      <c r="J248" s="154"/>
      <c r="K248" s="1"/>
      <c r="L248" s="1"/>
      <c r="M248" s="1"/>
      <c r="N248" s="1"/>
      <c r="O248" s="1"/>
      <c r="P248" s="1"/>
      <c r="Q248" t="s">
        <v>90</v>
      </c>
      <c r="S248" s="1"/>
    </row>
    <row r="249" spans="1:19" ht="12" customHeight="1">
      <c r="A249" s="154"/>
      <c r="B249" s="154"/>
      <c r="C249" s="158"/>
      <c r="D249" s="158" t="s">
        <v>368</v>
      </c>
      <c r="E249" s="154"/>
      <c r="F249" s="155"/>
      <c r="G249" s="156"/>
      <c r="H249" s="156"/>
      <c r="I249" s="156"/>
      <c r="J249" s="154"/>
      <c r="K249" s="1"/>
      <c r="L249" s="1"/>
      <c r="M249" s="1"/>
      <c r="N249" s="1"/>
      <c r="O249" s="1"/>
      <c r="P249" s="1"/>
      <c r="S249" s="1"/>
    </row>
    <row r="250" spans="1:19">
      <c r="A250" s="154"/>
      <c r="B250" s="154"/>
      <c r="C250" s="154"/>
      <c r="D250" s="154" t="s">
        <v>369</v>
      </c>
      <c r="E250" s="154"/>
      <c r="F250" s="155">
        <v>11.079000000000001</v>
      </c>
      <c r="G250" s="156"/>
      <c r="H250" s="156"/>
      <c r="I250" s="156"/>
      <c r="J250" s="154"/>
      <c r="K250" s="1"/>
      <c r="L250" s="1"/>
      <c r="M250" s="1"/>
      <c r="N250" s="1"/>
      <c r="O250" s="1"/>
      <c r="P250" s="1"/>
      <c r="Q250" t="s">
        <v>90</v>
      </c>
      <c r="S250" s="1"/>
    </row>
    <row r="251" spans="1:19" ht="12" customHeight="1">
      <c r="A251" s="154"/>
      <c r="B251" s="154"/>
      <c r="C251" s="158"/>
      <c r="D251" s="158" t="s">
        <v>370</v>
      </c>
      <c r="E251" s="154"/>
      <c r="F251" s="155"/>
      <c r="G251" s="156"/>
      <c r="H251" s="156"/>
      <c r="I251" s="156"/>
      <c r="J251" s="154"/>
      <c r="K251" s="1"/>
      <c r="L251" s="1"/>
      <c r="M251" s="1"/>
      <c r="N251" s="1"/>
      <c r="O251" s="1"/>
      <c r="P251" s="1"/>
      <c r="S251" s="1"/>
    </row>
    <row r="252" spans="1:19">
      <c r="A252" s="154"/>
      <c r="B252" s="154"/>
      <c r="C252" s="154"/>
      <c r="D252" s="154" t="s">
        <v>371</v>
      </c>
      <c r="E252" s="154"/>
      <c r="F252" s="155">
        <v>21.863150000000001</v>
      </c>
      <c r="G252" s="156"/>
      <c r="H252" s="156"/>
      <c r="I252" s="156"/>
      <c r="J252" s="154"/>
      <c r="K252" s="1"/>
      <c r="L252" s="1"/>
      <c r="M252" s="1"/>
      <c r="N252" s="1"/>
      <c r="O252" s="1"/>
      <c r="P252" s="1"/>
      <c r="Q252" t="s">
        <v>90</v>
      </c>
      <c r="S252" s="1"/>
    </row>
    <row r="253" spans="1:19" ht="12" customHeight="1">
      <c r="A253" s="154"/>
      <c r="B253" s="154"/>
      <c r="C253" s="158"/>
      <c r="D253" s="158" t="s">
        <v>372</v>
      </c>
      <c r="E253" s="154"/>
      <c r="F253" s="155"/>
      <c r="G253" s="156"/>
      <c r="H253" s="156"/>
      <c r="I253" s="156"/>
      <c r="J253" s="154"/>
      <c r="K253" s="1"/>
      <c r="L253" s="1"/>
      <c r="M253" s="1"/>
      <c r="N253" s="1"/>
      <c r="O253" s="1"/>
      <c r="P253" s="1"/>
      <c r="S253" s="1"/>
    </row>
    <row r="254" spans="1:19">
      <c r="A254" s="154"/>
      <c r="B254" s="154"/>
      <c r="C254" s="154"/>
      <c r="D254" s="154" t="s">
        <v>373</v>
      </c>
      <c r="E254" s="154"/>
      <c r="F254" s="155">
        <v>22.084250000000001</v>
      </c>
      <c r="G254" s="156"/>
      <c r="H254" s="156"/>
      <c r="I254" s="156"/>
      <c r="J254" s="154"/>
      <c r="K254" s="1"/>
      <c r="L254" s="1"/>
      <c r="M254" s="1"/>
      <c r="N254" s="1"/>
      <c r="O254" s="1"/>
      <c r="P254" s="1"/>
      <c r="Q254" t="s">
        <v>90</v>
      </c>
      <c r="S254" s="1"/>
    </row>
    <row r="255" spans="1:19" ht="12" customHeight="1">
      <c r="A255" s="154"/>
      <c r="B255" s="154"/>
      <c r="C255" s="158"/>
      <c r="D255" s="158" t="s">
        <v>374</v>
      </c>
      <c r="E255" s="154"/>
      <c r="F255" s="155"/>
      <c r="G255" s="156"/>
      <c r="H255" s="156"/>
      <c r="I255" s="156"/>
      <c r="J255" s="154"/>
      <c r="K255" s="1"/>
      <c r="L255" s="1"/>
      <c r="M255" s="1"/>
      <c r="N255" s="1"/>
      <c r="O255" s="1"/>
      <c r="P255" s="1"/>
      <c r="S255" s="1"/>
    </row>
    <row r="256" spans="1:19">
      <c r="A256" s="154"/>
      <c r="B256" s="154"/>
      <c r="C256" s="154"/>
      <c r="D256" s="154" t="s">
        <v>375</v>
      </c>
      <c r="E256" s="154"/>
      <c r="F256" s="155">
        <v>29.295249999999999</v>
      </c>
      <c r="G256" s="156"/>
      <c r="H256" s="156"/>
      <c r="I256" s="156"/>
      <c r="J256" s="154"/>
      <c r="K256" s="1"/>
      <c r="L256" s="1"/>
      <c r="M256" s="1"/>
      <c r="N256" s="1"/>
      <c r="O256" s="1"/>
      <c r="P256" s="1"/>
      <c r="Q256" t="s">
        <v>90</v>
      </c>
      <c r="S256" s="1"/>
    </row>
    <row r="257" spans="1:19" ht="12" customHeight="1">
      <c r="A257" s="154"/>
      <c r="B257" s="154"/>
      <c r="C257" s="158"/>
      <c r="D257" s="158" t="s">
        <v>376</v>
      </c>
      <c r="E257" s="154"/>
      <c r="F257" s="155"/>
      <c r="G257" s="156"/>
      <c r="H257" s="156"/>
      <c r="I257" s="156"/>
      <c r="J257" s="154"/>
      <c r="K257" s="1"/>
      <c r="L257" s="1"/>
      <c r="M257" s="1"/>
      <c r="N257" s="1"/>
      <c r="O257" s="1"/>
      <c r="P257" s="1"/>
      <c r="S257" s="1"/>
    </row>
    <row r="258" spans="1:19">
      <c r="A258" s="154"/>
      <c r="B258" s="154"/>
      <c r="C258" s="154"/>
      <c r="D258" s="154" t="s">
        <v>377</v>
      </c>
      <c r="E258" s="154"/>
      <c r="F258" s="155">
        <v>26.170750000000002</v>
      </c>
      <c r="G258" s="156"/>
      <c r="H258" s="156"/>
      <c r="I258" s="156"/>
      <c r="J258" s="154"/>
      <c r="K258" s="1"/>
      <c r="L258" s="1"/>
      <c r="M258" s="1"/>
      <c r="N258" s="1"/>
      <c r="O258" s="1"/>
      <c r="P258" s="1"/>
      <c r="Q258" t="s">
        <v>90</v>
      </c>
      <c r="S258" s="1"/>
    </row>
    <row r="259" spans="1:19" ht="12" customHeight="1">
      <c r="A259" s="154"/>
      <c r="B259" s="154"/>
      <c r="C259" s="158"/>
      <c r="D259" s="158" t="s">
        <v>378</v>
      </c>
      <c r="E259" s="154"/>
      <c r="F259" s="155"/>
      <c r="G259" s="156"/>
      <c r="H259" s="156"/>
      <c r="I259" s="156"/>
      <c r="J259" s="154"/>
      <c r="K259" s="1"/>
      <c r="L259" s="1"/>
      <c r="M259" s="1"/>
      <c r="N259" s="1"/>
      <c r="O259" s="1"/>
      <c r="P259" s="1"/>
      <c r="S259" s="1"/>
    </row>
    <row r="260" spans="1:19">
      <c r="A260" s="154"/>
      <c r="B260" s="154"/>
      <c r="C260" s="154"/>
      <c r="D260" s="154" t="s">
        <v>379</v>
      </c>
      <c r="E260" s="154"/>
      <c r="F260" s="155">
        <v>40.250500000000002</v>
      </c>
      <c r="G260" s="156"/>
      <c r="H260" s="156"/>
      <c r="I260" s="156"/>
      <c r="J260" s="154"/>
      <c r="K260" s="1"/>
      <c r="L260" s="1"/>
      <c r="M260" s="1"/>
      <c r="N260" s="1"/>
      <c r="O260" s="1"/>
      <c r="P260" s="1"/>
      <c r="Q260" t="s">
        <v>90</v>
      </c>
      <c r="S260" s="1"/>
    </row>
    <row r="261" spans="1:19" ht="12" customHeight="1">
      <c r="A261" s="154"/>
      <c r="B261" s="154"/>
      <c r="C261" s="158"/>
      <c r="D261" s="158" t="s">
        <v>380</v>
      </c>
      <c r="E261" s="154"/>
      <c r="F261" s="155"/>
      <c r="G261" s="156"/>
      <c r="H261" s="156"/>
      <c r="I261" s="156"/>
      <c r="J261" s="154"/>
      <c r="K261" s="1"/>
      <c r="L261" s="1"/>
      <c r="M261" s="1"/>
      <c r="N261" s="1"/>
      <c r="O261" s="1"/>
      <c r="P261" s="1"/>
      <c r="S261" s="1"/>
    </row>
    <row r="262" spans="1:19">
      <c r="A262" s="154"/>
      <c r="B262" s="154"/>
      <c r="C262" s="154"/>
      <c r="D262" s="154" t="s">
        <v>381</v>
      </c>
      <c r="E262" s="154"/>
      <c r="F262" s="155">
        <v>12.3095</v>
      </c>
      <c r="G262" s="156"/>
      <c r="H262" s="156"/>
      <c r="I262" s="156"/>
      <c r="J262" s="154"/>
      <c r="K262" s="1"/>
      <c r="L262" s="1"/>
      <c r="M262" s="1"/>
      <c r="N262" s="1"/>
      <c r="O262" s="1"/>
      <c r="P262" s="1"/>
      <c r="Q262" t="s">
        <v>90</v>
      </c>
      <c r="S262" s="1"/>
    </row>
    <row r="263" spans="1:19" ht="12" customHeight="1">
      <c r="A263" s="154"/>
      <c r="B263" s="154"/>
      <c r="C263" s="158"/>
      <c r="D263" s="158" t="s">
        <v>382</v>
      </c>
      <c r="E263" s="154"/>
      <c r="F263" s="155"/>
      <c r="G263" s="156"/>
      <c r="H263" s="156"/>
      <c r="I263" s="156"/>
      <c r="J263" s="154"/>
      <c r="K263" s="1"/>
      <c r="L263" s="1"/>
      <c r="M263" s="1"/>
      <c r="N263" s="1"/>
      <c r="O263" s="1"/>
      <c r="P263" s="1"/>
      <c r="S263" s="1"/>
    </row>
    <row r="264" spans="1:19">
      <c r="A264" s="154"/>
      <c r="B264" s="154"/>
      <c r="C264" s="154"/>
      <c r="D264" s="154" t="s">
        <v>383</v>
      </c>
      <c r="E264" s="154"/>
      <c r="F264" s="155">
        <v>13.263</v>
      </c>
      <c r="G264" s="156"/>
      <c r="H264" s="156"/>
      <c r="I264" s="156"/>
      <c r="J264" s="154"/>
      <c r="K264" s="1"/>
      <c r="L264" s="1"/>
      <c r="M264" s="1"/>
      <c r="N264" s="1"/>
      <c r="O264" s="1"/>
      <c r="P264" s="1"/>
      <c r="Q264" t="s">
        <v>90</v>
      </c>
      <c r="S264" s="1"/>
    </row>
    <row r="265" spans="1:19" ht="12" customHeight="1">
      <c r="A265" s="154"/>
      <c r="B265" s="154"/>
      <c r="C265" s="158"/>
      <c r="D265" s="158" t="s">
        <v>384</v>
      </c>
      <c r="E265" s="154"/>
      <c r="F265" s="155"/>
      <c r="G265" s="156"/>
      <c r="H265" s="156"/>
      <c r="I265" s="156"/>
      <c r="J265" s="154"/>
      <c r="K265" s="1"/>
      <c r="L265" s="1"/>
      <c r="M265" s="1"/>
      <c r="N265" s="1"/>
      <c r="O265" s="1"/>
      <c r="P265" s="1"/>
      <c r="S265" s="1"/>
    </row>
    <row r="266" spans="1:19">
      <c r="A266" s="154"/>
      <c r="B266" s="154"/>
      <c r="C266" s="154"/>
      <c r="D266" s="154" t="s">
        <v>385</v>
      </c>
      <c r="E266" s="154"/>
      <c r="F266" s="155">
        <v>27.209250000000001</v>
      </c>
      <c r="G266" s="156"/>
      <c r="H266" s="156"/>
      <c r="I266" s="156"/>
      <c r="J266" s="154"/>
      <c r="K266" s="1"/>
      <c r="L266" s="1"/>
      <c r="M266" s="1"/>
      <c r="N266" s="1"/>
      <c r="O266" s="1"/>
      <c r="P266" s="1"/>
      <c r="Q266" t="s">
        <v>90</v>
      </c>
      <c r="S266" s="1"/>
    </row>
    <row r="267" spans="1:19" ht="12" customHeight="1">
      <c r="A267" s="154"/>
      <c r="B267" s="154"/>
      <c r="C267" s="158"/>
      <c r="D267" s="158" t="s">
        <v>386</v>
      </c>
      <c r="E267" s="154"/>
      <c r="F267" s="155"/>
      <c r="G267" s="156"/>
      <c r="H267" s="156"/>
      <c r="I267" s="156"/>
      <c r="J267" s="154"/>
      <c r="K267" s="1"/>
      <c r="L267" s="1"/>
      <c r="M267" s="1"/>
      <c r="N267" s="1"/>
      <c r="O267" s="1"/>
      <c r="P267" s="1"/>
      <c r="S267" s="1"/>
    </row>
    <row r="268" spans="1:19">
      <c r="A268" s="154"/>
      <c r="B268" s="154"/>
      <c r="C268" s="154"/>
      <c r="D268" s="154" t="s">
        <v>387</v>
      </c>
      <c r="E268" s="154"/>
      <c r="F268" s="155">
        <v>24.192</v>
      </c>
      <c r="G268" s="156"/>
      <c r="H268" s="156"/>
      <c r="I268" s="156"/>
      <c r="J268" s="154"/>
      <c r="K268" s="1"/>
      <c r="L268" s="1"/>
      <c r="M268" s="1"/>
      <c r="N268" s="1"/>
      <c r="O268" s="1"/>
      <c r="P268" s="1"/>
      <c r="Q268" t="s">
        <v>90</v>
      </c>
      <c r="S268" s="1"/>
    </row>
    <row r="269" spans="1:19" ht="12" customHeight="1">
      <c r="A269" s="154"/>
      <c r="B269" s="154"/>
      <c r="C269" s="158"/>
      <c r="D269" s="158" t="s">
        <v>388</v>
      </c>
      <c r="E269" s="154"/>
      <c r="F269" s="155"/>
      <c r="G269" s="156"/>
      <c r="H269" s="156"/>
      <c r="I269" s="156"/>
      <c r="J269" s="154"/>
      <c r="K269" s="1"/>
      <c r="L269" s="1"/>
      <c r="M269" s="1"/>
      <c r="N269" s="1"/>
      <c r="O269" s="1"/>
      <c r="P269" s="1"/>
      <c r="S269" s="1"/>
    </row>
    <row r="270" spans="1:19" ht="23.25">
      <c r="A270" s="154"/>
      <c r="B270" s="154"/>
      <c r="C270" s="154"/>
      <c r="D270" s="154" t="s">
        <v>389</v>
      </c>
      <c r="E270" s="154"/>
      <c r="F270" s="155">
        <v>37.984250000000003</v>
      </c>
      <c r="G270" s="156"/>
      <c r="H270" s="156"/>
      <c r="I270" s="156"/>
      <c r="J270" s="154"/>
      <c r="K270" s="1"/>
      <c r="L270" s="1"/>
      <c r="M270" s="1"/>
      <c r="N270" s="1"/>
      <c r="O270" s="1"/>
      <c r="P270" s="1"/>
      <c r="Q270" t="s">
        <v>90</v>
      </c>
      <c r="S270" s="1"/>
    </row>
    <row r="271" spans="1:19" ht="12" customHeight="1">
      <c r="A271" s="154"/>
      <c r="B271" s="154"/>
      <c r="C271" s="158"/>
      <c r="D271" s="158" t="s">
        <v>390</v>
      </c>
      <c r="E271" s="154"/>
      <c r="F271" s="155"/>
      <c r="G271" s="156"/>
      <c r="H271" s="156"/>
      <c r="I271" s="156"/>
      <c r="J271" s="154"/>
      <c r="K271" s="1"/>
      <c r="L271" s="1"/>
      <c r="M271" s="1"/>
      <c r="N271" s="1"/>
      <c r="O271" s="1"/>
      <c r="P271" s="1"/>
      <c r="S271" s="1"/>
    </row>
    <row r="272" spans="1:19">
      <c r="A272" s="154"/>
      <c r="B272" s="154"/>
      <c r="C272" s="154"/>
      <c r="D272" s="154" t="s">
        <v>391</v>
      </c>
      <c r="E272" s="154"/>
      <c r="F272" s="155">
        <v>38.814749999999997</v>
      </c>
      <c r="G272" s="156"/>
      <c r="H272" s="156"/>
      <c r="I272" s="156"/>
      <c r="J272" s="154"/>
      <c r="K272" s="1"/>
      <c r="L272" s="1"/>
      <c r="M272" s="1"/>
      <c r="N272" s="1"/>
      <c r="O272" s="1"/>
      <c r="P272" s="1"/>
      <c r="Q272" t="s">
        <v>90</v>
      </c>
      <c r="S272" s="1"/>
    </row>
    <row r="273" spans="1:19" ht="12" customHeight="1">
      <c r="A273" s="154"/>
      <c r="B273" s="154"/>
      <c r="C273" s="158"/>
      <c r="D273" s="158" t="s">
        <v>392</v>
      </c>
      <c r="E273" s="154"/>
      <c r="F273" s="155"/>
      <c r="G273" s="156"/>
      <c r="H273" s="156"/>
      <c r="I273" s="156"/>
      <c r="J273" s="154"/>
      <c r="K273" s="1"/>
      <c r="L273" s="1"/>
      <c r="M273" s="1"/>
      <c r="N273" s="1"/>
      <c r="O273" s="1"/>
      <c r="P273" s="1"/>
      <c r="S273" s="1"/>
    </row>
    <row r="274" spans="1:19">
      <c r="A274" s="154"/>
      <c r="B274" s="154"/>
      <c r="C274" s="154"/>
      <c r="D274" s="154" t="s">
        <v>393</v>
      </c>
      <c r="E274" s="154"/>
      <c r="F274" s="155">
        <v>22.465</v>
      </c>
      <c r="G274" s="156"/>
      <c r="H274" s="156"/>
      <c r="I274" s="156"/>
      <c r="J274" s="154"/>
      <c r="K274" s="1"/>
      <c r="L274" s="1"/>
      <c r="M274" s="1"/>
      <c r="N274" s="1"/>
      <c r="O274" s="1"/>
      <c r="P274" s="1"/>
      <c r="Q274" t="s">
        <v>90</v>
      </c>
      <c r="S274" s="1"/>
    </row>
    <row r="275" spans="1:19" ht="12" customHeight="1">
      <c r="A275" s="154"/>
      <c r="B275" s="154"/>
      <c r="C275" s="158"/>
      <c r="D275" s="158" t="s">
        <v>394</v>
      </c>
      <c r="E275" s="154"/>
      <c r="F275" s="155"/>
      <c r="G275" s="156"/>
      <c r="H275" s="156"/>
      <c r="I275" s="156"/>
      <c r="J275" s="154"/>
      <c r="K275" s="1"/>
      <c r="L275" s="1"/>
      <c r="M275" s="1"/>
      <c r="N275" s="1"/>
      <c r="O275" s="1"/>
      <c r="P275" s="1"/>
      <c r="S275" s="1"/>
    </row>
    <row r="276" spans="1:19">
      <c r="A276" s="154"/>
      <c r="B276" s="154"/>
      <c r="C276" s="154"/>
      <c r="D276" s="154" t="s">
        <v>395</v>
      </c>
      <c r="E276" s="154"/>
      <c r="F276" s="155">
        <v>11.292999999999999</v>
      </c>
      <c r="G276" s="156"/>
      <c r="H276" s="156"/>
      <c r="I276" s="156"/>
      <c r="J276" s="154"/>
      <c r="K276" s="1"/>
      <c r="L276" s="1"/>
      <c r="M276" s="1"/>
      <c r="N276" s="1"/>
      <c r="O276" s="1"/>
      <c r="P276" s="1"/>
      <c r="Q276" t="s">
        <v>90</v>
      </c>
      <c r="S276" s="1"/>
    </row>
    <row r="277" spans="1:19" ht="12" customHeight="1">
      <c r="A277" s="154"/>
      <c r="B277" s="154"/>
      <c r="C277" s="158"/>
      <c r="D277" s="158" t="s">
        <v>396</v>
      </c>
      <c r="E277" s="154"/>
      <c r="F277" s="155"/>
      <c r="G277" s="156"/>
      <c r="H277" s="156"/>
      <c r="I277" s="156"/>
      <c r="J277" s="154"/>
      <c r="K277" s="1"/>
      <c r="L277" s="1"/>
      <c r="M277" s="1"/>
      <c r="N277" s="1"/>
      <c r="O277" s="1"/>
      <c r="P277" s="1"/>
      <c r="S277" s="1"/>
    </row>
    <row r="278" spans="1:19">
      <c r="A278" s="154"/>
      <c r="B278" s="154"/>
      <c r="C278" s="154"/>
      <c r="D278" s="154" t="s">
        <v>397</v>
      </c>
      <c r="E278" s="154"/>
      <c r="F278" s="155">
        <v>15.7775</v>
      </c>
      <c r="G278" s="156"/>
      <c r="H278" s="156"/>
      <c r="I278" s="156"/>
      <c r="J278" s="154"/>
      <c r="K278" s="1"/>
      <c r="L278" s="1"/>
      <c r="M278" s="1"/>
      <c r="N278" s="1"/>
      <c r="O278" s="1"/>
      <c r="P278" s="1"/>
      <c r="Q278" t="s">
        <v>90</v>
      </c>
      <c r="S278" s="1"/>
    </row>
    <row r="279" spans="1:19" ht="12" customHeight="1">
      <c r="A279" s="154"/>
      <c r="B279" s="154"/>
      <c r="C279" s="158"/>
      <c r="D279" s="158" t="s">
        <v>398</v>
      </c>
      <c r="E279" s="154"/>
      <c r="F279" s="155"/>
      <c r="G279" s="156"/>
      <c r="H279" s="156"/>
      <c r="I279" s="156"/>
      <c r="J279" s="154"/>
      <c r="K279" s="1"/>
      <c r="L279" s="1"/>
      <c r="M279" s="1"/>
      <c r="N279" s="1"/>
      <c r="O279" s="1"/>
      <c r="P279" s="1"/>
      <c r="S279" s="1"/>
    </row>
    <row r="280" spans="1:19">
      <c r="A280" s="154"/>
      <c r="B280" s="154"/>
      <c r="C280" s="154"/>
      <c r="D280" s="154" t="s">
        <v>399</v>
      </c>
      <c r="E280" s="154"/>
      <c r="F280" s="155">
        <v>22.255749999999999</v>
      </c>
      <c r="G280" s="156"/>
      <c r="H280" s="156"/>
      <c r="I280" s="156"/>
      <c r="J280" s="154"/>
      <c r="K280" s="1"/>
      <c r="L280" s="1"/>
      <c r="M280" s="1"/>
      <c r="N280" s="1"/>
      <c r="O280" s="1"/>
      <c r="P280" s="1"/>
      <c r="Q280" t="s">
        <v>90</v>
      </c>
      <c r="S280" s="1"/>
    </row>
    <row r="281" spans="1:19" ht="12" customHeight="1">
      <c r="A281" s="154"/>
      <c r="B281" s="154"/>
      <c r="C281" s="158"/>
      <c r="D281" s="158" t="s">
        <v>400</v>
      </c>
      <c r="E281" s="154"/>
      <c r="F281" s="155"/>
      <c r="G281" s="156"/>
      <c r="H281" s="156"/>
      <c r="I281" s="156"/>
      <c r="J281" s="154"/>
      <c r="K281" s="1"/>
      <c r="L281" s="1"/>
      <c r="M281" s="1"/>
      <c r="N281" s="1"/>
      <c r="O281" s="1"/>
      <c r="P281" s="1"/>
      <c r="S281" s="1"/>
    </row>
    <row r="282" spans="1:19">
      <c r="A282" s="154"/>
      <c r="B282" s="154"/>
      <c r="C282" s="154"/>
      <c r="D282" s="154" t="s">
        <v>401</v>
      </c>
      <c r="E282" s="154"/>
      <c r="F282" s="155">
        <v>116.495</v>
      </c>
      <c r="G282" s="156"/>
      <c r="H282" s="156"/>
      <c r="I282" s="156"/>
      <c r="J282" s="154"/>
      <c r="K282" s="1"/>
      <c r="L282" s="1"/>
      <c r="M282" s="1"/>
      <c r="N282" s="1"/>
      <c r="O282" s="1"/>
      <c r="P282" s="1"/>
      <c r="Q282" t="s">
        <v>90</v>
      </c>
      <c r="S282" s="1"/>
    </row>
    <row r="283" spans="1:19" ht="12" customHeight="1">
      <c r="A283" s="154"/>
      <c r="B283" s="154"/>
      <c r="C283" s="158"/>
      <c r="D283" s="158" t="s">
        <v>402</v>
      </c>
      <c r="E283" s="154"/>
      <c r="F283" s="155"/>
      <c r="G283" s="156"/>
      <c r="H283" s="156"/>
      <c r="I283" s="156"/>
      <c r="J283" s="154"/>
      <c r="K283" s="1"/>
      <c r="L283" s="1"/>
      <c r="M283" s="1"/>
      <c r="N283" s="1"/>
      <c r="O283" s="1"/>
      <c r="P283" s="1"/>
      <c r="S283" s="1"/>
    </row>
    <row r="284" spans="1:19">
      <c r="A284" s="154"/>
      <c r="B284" s="154"/>
      <c r="C284" s="154"/>
      <c r="D284" s="154" t="s">
        <v>403</v>
      </c>
      <c r="E284" s="154"/>
      <c r="F284" s="155">
        <v>41.27975</v>
      </c>
      <c r="G284" s="156"/>
      <c r="H284" s="156"/>
      <c r="I284" s="156"/>
      <c r="J284" s="154"/>
      <c r="K284" s="1"/>
      <c r="L284" s="1"/>
      <c r="M284" s="1"/>
      <c r="N284" s="1"/>
      <c r="O284" s="1"/>
      <c r="P284" s="1"/>
      <c r="Q284" t="s">
        <v>90</v>
      </c>
      <c r="S284" s="1"/>
    </row>
    <row r="285" spans="1:19" ht="12" customHeight="1">
      <c r="A285" s="154"/>
      <c r="B285" s="154"/>
      <c r="C285" s="158"/>
      <c r="D285" s="158" t="s">
        <v>404</v>
      </c>
      <c r="E285" s="154"/>
      <c r="F285" s="155"/>
      <c r="G285" s="156"/>
      <c r="H285" s="156"/>
      <c r="I285" s="156"/>
      <c r="J285" s="154"/>
      <c r="K285" s="1"/>
      <c r="L285" s="1"/>
      <c r="M285" s="1"/>
      <c r="N285" s="1"/>
      <c r="O285" s="1"/>
      <c r="P285" s="1"/>
      <c r="S285" s="1"/>
    </row>
    <row r="286" spans="1:19">
      <c r="A286" s="154"/>
      <c r="B286" s="154"/>
      <c r="C286" s="154"/>
      <c r="D286" s="154" t="s">
        <v>405</v>
      </c>
      <c r="E286" s="154"/>
      <c r="F286" s="155">
        <v>23.998000000000001</v>
      </c>
      <c r="G286" s="156"/>
      <c r="H286" s="156"/>
      <c r="I286" s="156"/>
      <c r="J286" s="154"/>
      <c r="K286" s="1"/>
      <c r="L286" s="1"/>
      <c r="M286" s="1"/>
      <c r="N286" s="1"/>
      <c r="O286" s="1"/>
      <c r="P286" s="1"/>
      <c r="Q286" t="s">
        <v>90</v>
      </c>
      <c r="S286" s="1"/>
    </row>
    <row r="287" spans="1:19" ht="12" customHeight="1">
      <c r="A287" s="154"/>
      <c r="B287" s="154"/>
      <c r="C287" s="158"/>
      <c r="D287" s="158" t="s">
        <v>406</v>
      </c>
      <c r="E287" s="154"/>
      <c r="F287" s="155"/>
      <c r="G287" s="156"/>
      <c r="H287" s="156"/>
      <c r="I287" s="156"/>
      <c r="J287" s="154"/>
      <c r="K287" s="1"/>
      <c r="L287" s="1"/>
      <c r="M287" s="1"/>
      <c r="N287" s="1"/>
      <c r="O287" s="1"/>
      <c r="P287" s="1"/>
      <c r="S287" s="1"/>
    </row>
    <row r="288" spans="1:19">
      <c r="A288" s="154"/>
      <c r="B288" s="154"/>
      <c r="C288" s="154"/>
      <c r="D288" s="154" t="s">
        <v>407</v>
      </c>
      <c r="E288" s="154"/>
      <c r="F288" s="155">
        <v>12.594250000000001</v>
      </c>
      <c r="G288" s="156"/>
      <c r="H288" s="156"/>
      <c r="I288" s="156"/>
      <c r="J288" s="154"/>
      <c r="K288" s="1"/>
      <c r="L288" s="1"/>
      <c r="M288" s="1"/>
      <c r="N288" s="1"/>
      <c r="O288" s="1"/>
      <c r="P288" s="1"/>
      <c r="Q288" t="s">
        <v>90</v>
      </c>
      <c r="S288" s="1"/>
    </row>
    <row r="289" spans="1:19" ht="12" customHeight="1">
      <c r="A289" s="154"/>
      <c r="B289" s="154"/>
      <c r="C289" s="158"/>
      <c r="D289" s="158" t="s">
        <v>408</v>
      </c>
      <c r="E289" s="154"/>
      <c r="F289" s="155"/>
      <c r="G289" s="156"/>
      <c r="H289" s="156"/>
      <c r="I289" s="156"/>
      <c r="J289" s="154"/>
      <c r="K289" s="1"/>
      <c r="L289" s="1"/>
      <c r="M289" s="1"/>
      <c r="N289" s="1"/>
      <c r="O289" s="1"/>
      <c r="P289" s="1"/>
      <c r="S289" s="1"/>
    </row>
    <row r="290" spans="1:19">
      <c r="A290" s="154"/>
      <c r="B290" s="154"/>
      <c r="C290" s="154"/>
      <c r="D290" s="154" t="s">
        <v>409</v>
      </c>
      <c r="E290" s="154"/>
      <c r="F290" s="155">
        <v>23.0685</v>
      </c>
      <c r="G290" s="156"/>
      <c r="H290" s="156"/>
      <c r="I290" s="156"/>
      <c r="J290" s="154"/>
      <c r="K290" s="1"/>
      <c r="L290" s="1"/>
      <c r="M290" s="1"/>
      <c r="N290" s="1"/>
      <c r="O290" s="1"/>
      <c r="P290" s="1"/>
      <c r="Q290" t="s">
        <v>90</v>
      </c>
      <c r="S290" s="1"/>
    </row>
    <row r="291" spans="1:19" ht="12" customHeight="1">
      <c r="A291" s="154"/>
      <c r="B291" s="154"/>
      <c r="C291" s="158"/>
      <c r="D291" s="158" t="s">
        <v>410</v>
      </c>
      <c r="E291" s="154"/>
      <c r="F291" s="155"/>
      <c r="G291" s="156"/>
      <c r="H291" s="156"/>
      <c r="I291" s="156"/>
      <c r="J291" s="154"/>
      <c r="K291" s="1"/>
      <c r="L291" s="1"/>
      <c r="M291" s="1"/>
      <c r="N291" s="1"/>
      <c r="O291" s="1"/>
      <c r="P291" s="1"/>
      <c r="S291" s="1"/>
    </row>
    <row r="292" spans="1:19">
      <c r="A292" s="154"/>
      <c r="B292" s="154"/>
      <c r="C292" s="154"/>
      <c r="D292" s="154" t="s">
        <v>411</v>
      </c>
      <c r="E292" s="154"/>
      <c r="F292" s="155">
        <v>20.195</v>
      </c>
      <c r="G292" s="156"/>
      <c r="H292" s="156"/>
      <c r="I292" s="156"/>
      <c r="J292" s="154"/>
      <c r="K292" s="1"/>
      <c r="L292" s="1"/>
      <c r="M292" s="1"/>
      <c r="N292" s="1"/>
      <c r="O292" s="1"/>
      <c r="P292" s="1"/>
      <c r="Q292" t="s">
        <v>90</v>
      </c>
      <c r="S292" s="1"/>
    </row>
    <row r="293" spans="1:19" ht="12" customHeight="1">
      <c r="A293" s="154"/>
      <c r="B293" s="154"/>
      <c r="C293" s="158"/>
      <c r="D293" s="158" t="s">
        <v>412</v>
      </c>
      <c r="E293" s="154"/>
      <c r="F293" s="155"/>
      <c r="G293" s="156"/>
      <c r="H293" s="156"/>
      <c r="I293" s="156"/>
      <c r="J293" s="154"/>
      <c r="K293" s="1"/>
      <c r="L293" s="1"/>
      <c r="M293" s="1"/>
      <c r="N293" s="1"/>
      <c r="O293" s="1"/>
      <c r="P293" s="1"/>
      <c r="S293" s="1"/>
    </row>
    <row r="294" spans="1:19">
      <c r="A294" s="154"/>
      <c r="B294" s="154"/>
      <c r="C294" s="154"/>
      <c r="D294" s="154" t="s">
        <v>413</v>
      </c>
      <c r="E294" s="154"/>
      <c r="F294" s="155">
        <v>38.122750000000003</v>
      </c>
      <c r="G294" s="156"/>
      <c r="H294" s="156"/>
      <c r="I294" s="156"/>
      <c r="J294" s="154"/>
      <c r="K294" s="1"/>
      <c r="L294" s="1"/>
      <c r="M294" s="1"/>
      <c r="N294" s="1"/>
      <c r="O294" s="1"/>
      <c r="P294" s="1"/>
      <c r="Q294" t="s">
        <v>90</v>
      </c>
      <c r="S294" s="1"/>
    </row>
    <row r="295" spans="1:19" ht="12" customHeight="1">
      <c r="A295" s="154"/>
      <c r="B295" s="154"/>
      <c r="C295" s="158"/>
      <c r="D295" s="158" t="s">
        <v>414</v>
      </c>
      <c r="E295" s="154"/>
      <c r="F295" s="155"/>
      <c r="G295" s="156"/>
      <c r="H295" s="156"/>
      <c r="I295" s="156"/>
      <c r="J295" s="154"/>
      <c r="K295" s="1"/>
      <c r="L295" s="1"/>
      <c r="M295" s="1"/>
      <c r="N295" s="1"/>
      <c r="O295" s="1"/>
      <c r="P295" s="1"/>
      <c r="S295" s="1"/>
    </row>
    <row r="296" spans="1:19">
      <c r="A296" s="154"/>
      <c r="B296" s="154"/>
      <c r="C296" s="154"/>
      <c r="D296" s="154" t="s">
        <v>415</v>
      </c>
      <c r="E296" s="154"/>
      <c r="F296" s="155">
        <v>42.503749999999997</v>
      </c>
      <c r="G296" s="156"/>
      <c r="H296" s="156"/>
      <c r="I296" s="156"/>
      <c r="J296" s="154"/>
      <c r="K296" s="1"/>
      <c r="L296" s="1"/>
      <c r="M296" s="1"/>
      <c r="N296" s="1"/>
      <c r="O296" s="1"/>
      <c r="P296" s="1"/>
      <c r="Q296" t="s">
        <v>90</v>
      </c>
      <c r="S296" s="1"/>
    </row>
    <row r="297" spans="1:19" ht="12" customHeight="1">
      <c r="A297" s="154"/>
      <c r="B297" s="154"/>
      <c r="C297" s="158"/>
      <c r="D297" s="158" t="s">
        <v>416</v>
      </c>
      <c r="E297" s="154"/>
      <c r="F297" s="155"/>
      <c r="G297" s="156"/>
      <c r="H297" s="156"/>
      <c r="I297" s="156"/>
      <c r="J297" s="154"/>
      <c r="K297" s="1"/>
      <c r="L297" s="1"/>
      <c r="M297" s="1"/>
      <c r="N297" s="1"/>
      <c r="O297" s="1"/>
      <c r="P297" s="1"/>
      <c r="S297" s="1"/>
    </row>
    <row r="298" spans="1:19">
      <c r="A298" s="154"/>
      <c r="B298" s="154"/>
      <c r="C298" s="154"/>
      <c r="D298" s="154" t="s">
        <v>417</v>
      </c>
      <c r="E298" s="154"/>
      <c r="F298" s="155">
        <v>18.7715</v>
      </c>
      <c r="G298" s="156"/>
      <c r="H298" s="156"/>
      <c r="I298" s="156"/>
      <c r="J298" s="154"/>
      <c r="K298" s="1"/>
      <c r="L298" s="1"/>
      <c r="M298" s="1"/>
      <c r="N298" s="1"/>
      <c r="O298" s="1"/>
      <c r="P298" s="1"/>
      <c r="Q298" t="s">
        <v>90</v>
      </c>
      <c r="S298" s="1"/>
    </row>
    <row r="299" spans="1:19" ht="12" customHeight="1">
      <c r="A299" s="154"/>
      <c r="B299" s="154"/>
      <c r="C299" s="158"/>
      <c r="D299" s="158" t="s">
        <v>418</v>
      </c>
      <c r="E299" s="154"/>
      <c r="F299" s="155"/>
      <c r="G299" s="156"/>
      <c r="H299" s="156"/>
      <c r="I299" s="156"/>
      <c r="J299" s="154"/>
      <c r="K299" s="1"/>
      <c r="L299" s="1"/>
      <c r="M299" s="1"/>
      <c r="N299" s="1"/>
      <c r="O299" s="1"/>
      <c r="P299" s="1"/>
      <c r="S299" s="1"/>
    </row>
    <row r="300" spans="1:19">
      <c r="A300" s="154"/>
      <c r="B300" s="154"/>
      <c r="C300" s="154"/>
      <c r="D300" s="154" t="s">
        <v>419</v>
      </c>
      <c r="E300" s="154"/>
      <c r="F300" s="155">
        <v>30.18225</v>
      </c>
      <c r="G300" s="156"/>
      <c r="H300" s="156"/>
      <c r="I300" s="156"/>
      <c r="J300" s="154"/>
      <c r="K300" s="1"/>
      <c r="L300" s="1"/>
      <c r="M300" s="1"/>
      <c r="N300" s="1"/>
      <c r="O300" s="1"/>
      <c r="P300" s="1"/>
      <c r="Q300" t="s">
        <v>90</v>
      </c>
      <c r="S300" s="1"/>
    </row>
    <row r="301" spans="1:19" ht="12" customHeight="1">
      <c r="A301" s="154"/>
      <c r="B301" s="154"/>
      <c r="C301" s="158"/>
      <c r="D301" s="158" t="s">
        <v>420</v>
      </c>
      <c r="E301" s="154"/>
      <c r="F301" s="155"/>
      <c r="G301" s="156"/>
      <c r="H301" s="156"/>
      <c r="I301" s="156"/>
      <c r="J301" s="154"/>
      <c r="K301" s="1"/>
      <c r="L301" s="1"/>
      <c r="M301" s="1"/>
      <c r="N301" s="1"/>
      <c r="O301" s="1"/>
      <c r="P301" s="1"/>
      <c r="S301" s="1"/>
    </row>
    <row r="302" spans="1:19">
      <c r="A302" s="154"/>
      <c r="B302" s="154"/>
      <c r="C302" s="154"/>
      <c r="D302" s="154" t="s">
        <v>421</v>
      </c>
      <c r="E302" s="154"/>
      <c r="F302" s="155">
        <v>45.737250000000003</v>
      </c>
      <c r="G302" s="156"/>
      <c r="H302" s="156"/>
      <c r="I302" s="156"/>
      <c r="J302" s="154"/>
      <c r="K302" s="1"/>
      <c r="L302" s="1"/>
      <c r="M302" s="1"/>
      <c r="N302" s="1"/>
      <c r="O302" s="1"/>
      <c r="P302" s="1"/>
      <c r="Q302" t="s">
        <v>90</v>
      </c>
      <c r="S302" s="1"/>
    </row>
    <row r="303" spans="1:19" ht="12" customHeight="1">
      <c r="A303" s="154"/>
      <c r="B303" s="154"/>
      <c r="C303" s="158"/>
      <c r="D303" s="158" t="s">
        <v>422</v>
      </c>
      <c r="E303" s="154"/>
      <c r="F303" s="155"/>
      <c r="G303" s="156"/>
      <c r="H303" s="156"/>
      <c r="I303" s="156"/>
      <c r="J303" s="154"/>
      <c r="K303" s="1"/>
      <c r="L303" s="1"/>
      <c r="M303" s="1"/>
      <c r="N303" s="1"/>
      <c r="O303" s="1"/>
      <c r="P303" s="1"/>
      <c r="S303" s="1"/>
    </row>
    <row r="304" spans="1:19" ht="24" customHeight="1">
      <c r="A304" s="154"/>
      <c r="B304" s="154"/>
      <c r="C304" s="154"/>
      <c r="D304" s="154" t="s">
        <v>423</v>
      </c>
      <c r="E304" s="154"/>
      <c r="F304" s="155">
        <v>115.5868</v>
      </c>
      <c r="G304" s="156"/>
      <c r="H304" s="156"/>
      <c r="I304" s="156"/>
      <c r="J304" s="154"/>
      <c r="K304" s="1"/>
      <c r="L304" s="1"/>
      <c r="M304" s="1"/>
      <c r="N304" s="1"/>
      <c r="O304" s="1"/>
      <c r="P304" s="1"/>
      <c r="Q304" t="s">
        <v>90</v>
      </c>
      <c r="S304" s="1"/>
    </row>
    <row r="305" spans="1:19" ht="12" customHeight="1">
      <c r="A305" s="154"/>
      <c r="B305" s="154"/>
      <c r="C305" s="158"/>
      <c r="D305" s="158" t="s">
        <v>424</v>
      </c>
      <c r="E305" s="154"/>
      <c r="F305" s="155"/>
      <c r="G305" s="156"/>
      <c r="H305" s="156"/>
      <c r="I305" s="156"/>
      <c r="J305" s="154"/>
      <c r="K305" s="1"/>
      <c r="L305" s="1"/>
      <c r="M305" s="1"/>
      <c r="N305" s="1"/>
      <c r="O305" s="1"/>
      <c r="P305" s="1"/>
      <c r="S305" s="1"/>
    </row>
    <row r="306" spans="1:19">
      <c r="A306" s="154"/>
      <c r="B306" s="154"/>
      <c r="C306" s="154"/>
      <c r="D306" s="154" t="s">
        <v>425</v>
      </c>
      <c r="E306" s="154"/>
      <c r="F306" s="155">
        <v>41.290999999999997</v>
      </c>
      <c r="G306" s="156"/>
      <c r="H306" s="156"/>
      <c r="I306" s="156"/>
      <c r="J306" s="154"/>
      <c r="K306" s="1"/>
      <c r="L306" s="1"/>
      <c r="M306" s="1"/>
      <c r="N306" s="1"/>
      <c r="O306" s="1"/>
      <c r="P306" s="1"/>
      <c r="Q306" t="s">
        <v>90</v>
      </c>
      <c r="S306" s="1"/>
    </row>
    <row r="307" spans="1:19" ht="12" customHeight="1">
      <c r="A307" s="154"/>
      <c r="B307" s="154"/>
      <c r="C307" s="158"/>
      <c r="D307" s="158" t="s">
        <v>426</v>
      </c>
      <c r="E307" s="154"/>
      <c r="F307" s="155"/>
      <c r="G307" s="156"/>
      <c r="H307" s="156"/>
      <c r="I307" s="156"/>
      <c r="J307" s="154"/>
      <c r="K307" s="1"/>
      <c r="L307" s="1"/>
      <c r="M307" s="1"/>
      <c r="N307" s="1"/>
      <c r="O307" s="1"/>
      <c r="P307" s="1"/>
      <c r="S307" s="1"/>
    </row>
    <row r="308" spans="1:19">
      <c r="A308" s="154"/>
      <c r="B308" s="154"/>
      <c r="C308" s="154"/>
      <c r="D308" s="154" t="s">
        <v>427</v>
      </c>
      <c r="E308" s="154"/>
      <c r="F308" s="155">
        <v>39.881500000000003</v>
      </c>
      <c r="G308" s="156"/>
      <c r="H308" s="156"/>
      <c r="I308" s="156"/>
      <c r="J308" s="154"/>
      <c r="K308" s="1"/>
      <c r="L308" s="1"/>
      <c r="M308" s="1"/>
      <c r="N308" s="1"/>
      <c r="O308" s="1"/>
      <c r="P308" s="1"/>
      <c r="Q308" t="s">
        <v>90</v>
      </c>
      <c r="S308" s="1"/>
    </row>
    <row r="309" spans="1:19" ht="12" customHeight="1">
      <c r="A309" s="154"/>
      <c r="B309" s="154"/>
      <c r="C309" s="158"/>
      <c r="D309" s="158" t="s">
        <v>428</v>
      </c>
      <c r="E309" s="154"/>
      <c r="F309" s="155"/>
      <c r="G309" s="156"/>
      <c r="H309" s="156"/>
      <c r="I309" s="156"/>
      <c r="J309" s="154"/>
      <c r="K309" s="1"/>
      <c r="L309" s="1"/>
      <c r="M309" s="1"/>
      <c r="N309" s="1"/>
      <c r="O309" s="1"/>
      <c r="P309" s="1"/>
      <c r="S309" s="1"/>
    </row>
    <row r="310" spans="1:19">
      <c r="A310" s="154"/>
      <c r="B310" s="154"/>
      <c r="C310" s="154"/>
      <c r="D310" s="154" t="s">
        <v>429</v>
      </c>
      <c r="E310" s="154"/>
      <c r="F310" s="155">
        <v>38.122999999999998</v>
      </c>
      <c r="G310" s="156"/>
      <c r="H310" s="156"/>
      <c r="I310" s="156"/>
      <c r="J310" s="154"/>
      <c r="K310" s="1"/>
      <c r="L310" s="1"/>
      <c r="M310" s="1"/>
      <c r="N310" s="1"/>
      <c r="O310" s="1"/>
      <c r="P310" s="1"/>
      <c r="Q310" t="s">
        <v>90</v>
      </c>
      <c r="S310" s="1"/>
    </row>
    <row r="311" spans="1:19" ht="12" customHeight="1">
      <c r="A311" s="154"/>
      <c r="B311" s="154"/>
      <c r="C311" s="158"/>
      <c r="D311" s="158" t="s">
        <v>430</v>
      </c>
      <c r="E311" s="154"/>
      <c r="F311" s="155"/>
      <c r="G311" s="156"/>
      <c r="H311" s="156"/>
      <c r="I311" s="156"/>
      <c r="J311" s="154"/>
      <c r="K311" s="1"/>
      <c r="L311" s="1"/>
      <c r="M311" s="1"/>
      <c r="N311" s="1"/>
      <c r="O311" s="1"/>
      <c r="P311" s="1"/>
      <c r="S311" s="1"/>
    </row>
    <row r="312" spans="1:19">
      <c r="A312" s="154"/>
      <c r="B312" s="154"/>
      <c r="C312" s="154"/>
      <c r="D312" s="154" t="s">
        <v>431</v>
      </c>
      <c r="E312" s="154"/>
      <c r="F312" s="155">
        <v>34.253999999999998</v>
      </c>
      <c r="G312" s="156"/>
      <c r="H312" s="156"/>
      <c r="I312" s="156"/>
      <c r="J312" s="154"/>
      <c r="K312" s="1"/>
      <c r="L312" s="1"/>
      <c r="M312" s="1"/>
      <c r="N312" s="1"/>
      <c r="O312" s="1"/>
      <c r="P312" s="1"/>
      <c r="Q312" t="s">
        <v>90</v>
      </c>
      <c r="S312" s="1"/>
    </row>
    <row r="313" spans="1:19" ht="12" customHeight="1">
      <c r="A313" s="154"/>
      <c r="B313" s="154"/>
      <c r="C313" s="158"/>
      <c r="D313" s="158" t="s">
        <v>432</v>
      </c>
      <c r="E313" s="154"/>
      <c r="F313" s="155"/>
      <c r="G313" s="156"/>
      <c r="H313" s="156"/>
      <c r="I313" s="156"/>
      <c r="J313" s="154"/>
      <c r="K313" s="1"/>
      <c r="L313" s="1"/>
      <c r="M313" s="1"/>
      <c r="N313" s="1"/>
      <c r="O313" s="1"/>
      <c r="P313" s="1"/>
      <c r="S313" s="1"/>
    </row>
    <row r="314" spans="1:19">
      <c r="A314" s="154"/>
      <c r="B314" s="154"/>
      <c r="C314" s="154"/>
      <c r="D314" s="154" t="s">
        <v>433</v>
      </c>
      <c r="E314" s="154"/>
      <c r="F314" s="155">
        <v>29.923999999999999</v>
      </c>
      <c r="G314" s="156"/>
      <c r="H314" s="156"/>
      <c r="I314" s="156"/>
      <c r="J314" s="154"/>
      <c r="K314" s="1"/>
      <c r="L314" s="1"/>
      <c r="M314" s="1"/>
      <c r="N314" s="1"/>
      <c r="O314" s="1"/>
      <c r="P314" s="1"/>
      <c r="Q314" t="s">
        <v>90</v>
      </c>
      <c r="S314" s="1"/>
    </row>
    <row r="315" spans="1:19" ht="12" customHeight="1">
      <c r="A315" s="154"/>
      <c r="B315" s="154"/>
      <c r="C315" s="158"/>
      <c r="D315" s="158" t="s">
        <v>434</v>
      </c>
      <c r="E315" s="154"/>
      <c r="F315" s="155"/>
      <c r="G315" s="156"/>
      <c r="H315" s="156"/>
      <c r="I315" s="156"/>
      <c r="J315" s="154"/>
      <c r="K315" s="1"/>
      <c r="L315" s="1"/>
      <c r="M315" s="1"/>
      <c r="N315" s="1"/>
      <c r="O315" s="1"/>
      <c r="P315" s="1"/>
      <c r="S315" s="1"/>
    </row>
    <row r="316" spans="1:19">
      <c r="A316" s="154"/>
      <c r="B316" s="154"/>
      <c r="C316" s="154"/>
      <c r="D316" s="154" t="s">
        <v>435</v>
      </c>
      <c r="E316" s="154"/>
      <c r="F316" s="155">
        <v>13.946999999999999</v>
      </c>
      <c r="G316" s="156"/>
      <c r="H316" s="156"/>
      <c r="I316" s="156"/>
      <c r="J316" s="154"/>
      <c r="K316" s="1"/>
      <c r="L316" s="1"/>
      <c r="M316" s="1"/>
      <c r="N316" s="1"/>
      <c r="O316" s="1"/>
      <c r="P316" s="1"/>
      <c r="Q316" t="s">
        <v>90</v>
      </c>
      <c r="S316" s="1"/>
    </row>
    <row r="317" spans="1:19" ht="12" customHeight="1">
      <c r="A317" s="154"/>
      <c r="B317" s="154"/>
      <c r="C317" s="158"/>
      <c r="D317" s="158" t="s">
        <v>436</v>
      </c>
      <c r="E317" s="154"/>
      <c r="F317" s="155"/>
      <c r="G317" s="156"/>
      <c r="H317" s="156"/>
      <c r="I317" s="156"/>
      <c r="J317" s="154"/>
      <c r="K317" s="1"/>
      <c r="L317" s="1"/>
      <c r="M317" s="1"/>
      <c r="N317" s="1"/>
      <c r="O317" s="1"/>
      <c r="P317" s="1"/>
      <c r="S317" s="1"/>
    </row>
    <row r="318" spans="1:19">
      <c r="A318" s="154"/>
      <c r="B318" s="154"/>
      <c r="C318" s="154"/>
      <c r="D318" s="154" t="s">
        <v>437</v>
      </c>
      <c r="E318" s="154"/>
      <c r="F318" s="155">
        <v>44.201999999999998</v>
      </c>
      <c r="G318" s="156"/>
      <c r="H318" s="156"/>
      <c r="I318" s="156"/>
      <c r="J318" s="154"/>
      <c r="K318" s="1"/>
      <c r="L318" s="1"/>
      <c r="M318" s="1"/>
      <c r="N318" s="1"/>
      <c r="O318" s="1"/>
      <c r="P318" s="1"/>
      <c r="Q318" t="s">
        <v>90</v>
      </c>
      <c r="S318" s="1"/>
    </row>
    <row r="319" spans="1:19" ht="12" customHeight="1">
      <c r="A319" s="154"/>
      <c r="B319" s="154"/>
      <c r="C319" s="158"/>
      <c r="D319" s="158" t="s">
        <v>438</v>
      </c>
      <c r="E319" s="154"/>
      <c r="F319" s="155"/>
      <c r="G319" s="156"/>
      <c r="H319" s="156"/>
      <c r="I319" s="156"/>
      <c r="J319" s="154"/>
      <c r="K319" s="1"/>
      <c r="L319" s="1"/>
      <c r="M319" s="1"/>
      <c r="N319" s="1"/>
      <c r="O319" s="1"/>
      <c r="P319" s="1"/>
      <c r="S319" s="1"/>
    </row>
    <row r="320" spans="1:19">
      <c r="A320" s="154"/>
      <c r="B320" s="154"/>
      <c r="C320" s="154"/>
      <c r="D320" s="154" t="s">
        <v>439</v>
      </c>
      <c r="E320" s="154"/>
      <c r="F320" s="155">
        <v>37.682000000000002</v>
      </c>
      <c r="G320" s="156"/>
      <c r="H320" s="156"/>
      <c r="I320" s="156"/>
      <c r="J320" s="154"/>
      <c r="K320" s="1"/>
      <c r="L320" s="1"/>
      <c r="M320" s="1"/>
      <c r="N320" s="1"/>
      <c r="O320" s="1"/>
      <c r="P320" s="1"/>
      <c r="Q320" t="s">
        <v>90</v>
      </c>
      <c r="S320" s="1"/>
    </row>
    <row r="321" spans="1:19" ht="12" customHeight="1">
      <c r="A321" s="154"/>
      <c r="B321" s="154"/>
      <c r="C321" s="158"/>
      <c r="D321" s="158" t="s">
        <v>440</v>
      </c>
      <c r="E321" s="154"/>
      <c r="F321" s="155"/>
      <c r="G321" s="156"/>
      <c r="H321" s="156"/>
      <c r="I321" s="156"/>
      <c r="J321" s="154"/>
      <c r="K321" s="1"/>
      <c r="L321" s="1"/>
      <c r="M321" s="1"/>
      <c r="N321" s="1"/>
      <c r="O321" s="1"/>
      <c r="P321" s="1"/>
      <c r="S321" s="1"/>
    </row>
    <row r="322" spans="1:19">
      <c r="A322" s="154"/>
      <c r="B322" s="154"/>
      <c r="C322" s="154"/>
      <c r="D322" s="154" t="s">
        <v>441</v>
      </c>
      <c r="E322" s="154"/>
      <c r="F322" s="155">
        <v>30.1585</v>
      </c>
      <c r="G322" s="156"/>
      <c r="H322" s="156"/>
      <c r="I322" s="156"/>
      <c r="J322" s="154"/>
      <c r="K322" s="1"/>
      <c r="L322" s="1"/>
      <c r="M322" s="1"/>
      <c r="N322" s="1"/>
      <c r="O322" s="1"/>
      <c r="P322" s="1"/>
      <c r="Q322" t="s">
        <v>90</v>
      </c>
      <c r="S322" s="1"/>
    </row>
    <row r="323" spans="1:19" ht="12" customHeight="1">
      <c r="A323" s="154"/>
      <c r="B323" s="154"/>
      <c r="C323" s="158"/>
      <c r="D323" s="158" t="s">
        <v>442</v>
      </c>
      <c r="E323" s="154"/>
      <c r="F323" s="155"/>
      <c r="G323" s="156"/>
      <c r="H323" s="156"/>
      <c r="I323" s="156"/>
      <c r="J323" s="154"/>
      <c r="K323" s="1"/>
      <c r="L323" s="1"/>
      <c r="M323" s="1"/>
      <c r="N323" s="1"/>
      <c r="O323" s="1"/>
      <c r="P323" s="1"/>
      <c r="S323" s="1"/>
    </row>
    <row r="324" spans="1:19">
      <c r="A324" s="154"/>
      <c r="B324" s="154"/>
      <c r="C324" s="154"/>
      <c r="D324" s="154" t="s">
        <v>443</v>
      </c>
      <c r="E324" s="154"/>
      <c r="F324" s="155">
        <v>19.338000000000001</v>
      </c>
      <c r="G324" s="156"/>
      <c r="H324" s="156"/>
      <c r="I324" s="156"/>
      <c r="J324" s="154"/>
      <c r="K324" s="1"/>
      <c r="L324" s="1"/>
      <c r="M324" s="1"/>
      <c r="N324" s="1"/>
      <c r="O324" s="1"/>
      <c r="P324" s="1"/>
      <c r="Q324" t="s">
        <v>90</v>
      </c>
      <c r="S324" s="1"/>
    </row>
    <row r="325" spans="1:19" ht="12" customHeight="1">
      <c r="A325" s="154"/>
      <c r="B325" s="154"/>
      <c r="C325" s="158"/>
      <c r="D325" s="158" t="s">
        <v>444</v>
      </c>
      <c r="E325" s="154"/>
      <c r="F325" s="155"/>
      <c r="G325" s="156"/>
      <c r="H325" s="156"/>
      <c r="I325" s="156"/>
      <c r="J325" s="154"/>
      <c r="K325" s="1"/>
      <c r="L325" s="1"/>
      <c r="M325" s="1"/>
      <c r="N325" s="1"/>
      <c r="O325" s="1"/>
      <c r="P325" s="1"/>
      <c r="S325" s="1"/>
    </row>
    <row r="326" spans="1:19">
      <c r="A326" s="154"/>
      <c r="B326" s="154"/>
      <c r="C326" s="154"/>
      <c r="D326" s="154" t="s">
        <v>445</v>
      </c>
      <c r="E326" s="154"/>
      <c r="F326" s="155">
        <v>11.428000000000001</v>
      </c>
      <c r="G326" s="156"/>
      <c r="H326" s="156"/>
      <c r="I326" s="156"/>
      <c r="J326" s="154"/>
      <c r="K326" s="1"/>
      <c r="L326" s="1"/>
      <c r="M326" s="1"/>
      <c r="N326" s="1"/>
      <c r="O326" s="1"/>
      <c r="P326" s="1"/>
      <c r="Q326" t="s">
        <v>90</v>
      </c>
      <c r="S326" s="1"/>
    </row>
    <row r="327" spans="1:19" ht="12" customHeight="1">
      <c r="A327" s="154"/>
      <c r="B327" s="154"/>
      <c r="C327" s="158"/>
      <c r="D327" s="158" t="s">
        <v>446</v>
      </c>
      <c r="E327" s="154"/>
      <c r="F327" s="155"/>
      <c r="G327" s="156"/>
      <c r="H327" s="156"/>
      <c r="I327" s="156"/>
      <c r="J327" s="154"/>
      <c r="K327" s="1"/>
      <c r="L327" s="1"/>
      <c r="M327" s="1"/>
      <c r="N327" s="1"/>
      <c r="O327" s="1"/>
      <c r="P327" s="1"/>
      <c r="S327" s="1"/>
    </row>
    <row r="328" spans="1:19">
      <c r="A328" s="154"/>
      <c r="B328" s="154"/>
      <c r="C328" s="154"/>
      <c r="D328" s="154" t="s">
        <v>447</v>
      </c>
      <c r="E328" s="154"/>
      <c r="F328" s="155">
        <v>14.2036</v>
      </c>
      <c r="G328" s="156"/>
      <c r="H328" s="156"/>
      <c r="I328" s="156"/>
      <c r="J328" s="154"/>
      <c r="K328" s="1"/>
      <c r="L328" s="1"/>
      <c r="M328" s="1"/>
      <c r="N328" s="1"/>
      <c r="O328" s="1"/>
      <c r="P328" s="1"/>
      <c r="Q328" t="s">
        <v>90</v>
      </c>
      <c r="S328" s="1"/>
    </row>
    <row r="329" spans="1:19" ht="12" customHeight="1">
      <c r="A329" s="154"/>
      <c r="B329" s="154"/>
      <c r="C329" s="158"/>
      <c r="D329" s="158" t="s">
        <v>448</v>
      </c>
      <c r="E329" s="154"/>
      <c r="F329" s="155"/>
      <c r="G329" s="156"/>
      <c r="H329" s="156"/>
      <c r="I329" s="156"/>
      <c r="J329" s="154"/>
      <c r="K329" s="1"/>
      <c r="L329" s="1"/>
      <c r="M329" s="1"/>
      <c r="N329" s="1"/>
      <c r="O329" s="1"/>
      <c r="P329" s="1"/>
      <c r="S329" s="1"/>
    </row>
    <row r="330" spans="1:19">
      <c r="A330" s="154"/>
      <c r="B330" s="154"/>
      <c r="C330" s="154"/>
      <c r="D330" s="154" t="s">
        <v>449</v>
      </c>
      <c r="E330" s="154"/>
      <c r="F330" s="155">
        <v>20.135999999999999</v>
      </c>
      <c r="G330" s="156"/>
      <c r="H330" s="156"/>
      <c r="I330" s="156"/>
      <c r="J330" s="154"/>
      <c r="K330" s="1"/>
      <c r="L330" s="1"/>
      <c r="M330" s="1"/>
      <c r="N330" s="1"/>
      <c r="O330" s="1"/>
      <c r="P330" s="1"/>
      <c r="Q330" t="s">
        <v>90</v>
      </c>
      <c r="S330" s="1"/>
    </row>
    <row r="331" spans="1:19" ht="12" customHeight="1">
      <c r="A331" s="154"/>
      <c r="B331" s="154"/>
      <c r="C331" s="158"/>
      <c r="D331" s="158" t="s">
        <v>450</v>
      </c>
      <c r="E331" s="154"/>
      <c r="F331" s="155"/>
      <c r="G331" s="156"/>
      <c r="H331" s="156"/>
      <c r="I331" s="156"/>
      <c r="J331" s="154"/>
      <c r="K331" s="1"/>
      <c r="L331" s="1"/>
      <c r="M331" s="1"/>
      <c r="N331" s="1"/>
      <c r="O331" s="1"/>
      <c r="P331" s="1"/>
      <c r="S331" s="1"/>
    </row>
    <row r="332" spans="1:19">
      <c r="A332" s="154"/>
      <c r="B332" s="154"/>
      <c r="C332" s="154"/>
      <c r="D332" s="154" t="s">
        <v>451</v>
      </c>
      <c r="E332" s="154"/>
      <c r="F332" s="155">
        <v>41.889000000000003</v>
      </c>
      <c r="G332" s="156"/>
      <c r="H332" s="156"/>
      <c r="I332" s="156"/>
      <c r="J332" s="154"/>
      <c r="K332" s="1"/>
      <c r="L332" s="1"/>
      <c r="M332" s="1"/>
      <c r="N332" s="1"/>
      <c r="O332" s="1"/>
      <c r="P332" s="1"/>
      <c r="Q332" t="s">
        <v>90</v>
      </c>
      <c r="S332" s="1"/>
    </row>
    <row r="333" spans="1:19" ht="12" customHeight="1">
      <c r="A333" s="154"/>
      <c r="B333" s="154"/>
      <c r="C333" s="158"/>
      <c r="D333" s="158" t="s">
        <v>452</v>
      </c>
      <c r="E333" s="154"/>
      <c r="F333" s="155"/>
      <c r="G333" s="156"/>
      <c r="H333" s="156"/>
      <c r="I333" s="156"/>
      <c r="J333" s="154"/>
      <c r="K333" s="1"/>
      <c r="L333" s="1"/>
      <c r="M333" s="1"/>
      <c r="N333" s="1"/>
      <c r="O333" s="1"/>
      <c r="P333" s="1"/>
      <c r="S333" s="1"/>
    </row>
    <row r="334" spans="1:19">
      <c r="A334" s="154"/>
      <c r="B334" s="154"/>
      <c r="C334" s="154"/>
      <c r="D334" s="154" t="s">
        <v>453</v>
      </c>
      <c r="E334" s="154"/>
      <c r="F334" s="155">
        <v>25.353000000000002</v>
      </c>
      <c r="G334" s="156"/>
      <c r="H334" s="156"/>
      <c r="I334" s="156"/>
      <c r="J334" s="154"/>
      <c r="K334" s="1"/>
      <c r="L334" s="1"/>
      <c r="M334" s="1"/>
      <c r="N334" s="1"/>
      <c r="O334" s="1"/>
      <c r="P334" s="1"/>
      <c r="Q334" t="s">
        <v>90</v>
      </c>
      <c r="S334" s="1"/>
    </row>
    <row r="335" spans="1:19" ht="12" customHeight="1">
      <c r="A335" s="154"/>
      <c r="B335" s="154"/>
      <c r="C335" s="158"/>
      <c r="D335" s="158" t="s">
        <v>454</v>
      </c>
      <c r="E335" s="154"/>
      <c r="F335" s="155"/>
      <c r="G335" s="156"/>
      <c r="H335" s="156"/>
      <c r="I335" s="156"/>
      <c r="J335" s="154"/>
      <c r="K335" s="1"/>
      <c r="L335" s="1"/>
      <c r="M335" s="1"/>
      <c r="N335" s="1"/>
      <c r="O335" s="1"/>
      <c r="P335" s="1"/>
      <c r="S335" s="1"/>
    </row>
    <row r="336" spans="1:19">
      <c r="A336" s="154"/>
      <c r="B336" s="154"/>
      <c r="C336" s="154"/>
      <c r="D336" s="154" t="s">
        <v>455</v>
      </c>
      <c r="E336" s="154"/>
      <c r="F336" s="155">
        <v>15.385999999999999</v>
      </c>
      <c r="G336" s="156"/>
      <c r="H336" s="156"/>
      <c r="I336" s="156"/>
      <c r="J336" s="154"/>
      <c r="K336" s="1"/>
      <c r="L336" s="1"/>
      <c r="M336" s="1"/>
      <c r="N336" s="1"/>
      <c r="O336" s="1"/>
      <c r="P336" s="1"/>
      <c r="Q336" t="s">
        <v>90</v>
      </c>
      <c r="S336" s="1"/>
    </row>
    <row r="337" spans="1:19" ht="12" customHeight="1">
      <c r="A337" s="154"/>
      <c r="B337" s="154"/>
      <c r="C337" s="158"/>
      <c r="D337" s="158" t="s">
        <v>456</v>
      </c>
      <c r="E337" s="154"/>
      <c r="F337" s="155"/>
      <c r="G337" s="156"/>
      <c r="H337" s="156"/>
      <c r="I337" s="156"/>
      <c r="J337" s="154"/>
      <c r="K337" s="1"/>
      <c r="L337" s="1"/>
      <c r="M337" s="1"/>
      <c r="N337" s="1"/>
      <c r="O337" s="1"/>
      <c r="P337" s="1"/>
      <c r="S337" s="1"/>
    </row>
    <row r="338" spans="1:19">
      <c r="A338" s="154"/>
      <c r="B338" s="154"/>
      <c r="C338" s="154"/>
      <c r="D338" s="154" t="s">
        <v>457</v>
      </c>
      <c r="E338" s="154"/>
      <c r="F338" s="155">
        <v>4.0019999999999998</v>
      </c>
      <c r="G338" s="156"/>
      <c r="H338" s="156"/>
      <c r="I338" s="156"/>
      <c r="J338" s="154"/>
      <c r="K338" s="1"/>
      <c r="L338" s="1"/>
      <c r="M338" s="1"/>
      <c r="N338" s="1"/>
      <c r="O338" s="1"/>
      <c r="P338" s="1"/>
      <c r="Q338" t="s">
        <v>90</v>
      </c>
      <c r="S338" s="1"/>
    </row>
    <row r="339" spans="1:19" ht="12" customHeight="1">
      <c r="A339" s="154"/>
      <c r="B339" s="154"/>
      <c r="C339" s="158"/>
      <c r="D339" s="158" t="s">
        <v>458</v>
      </c>
      <c r="E339" s="154"/>
      <c r="F339" s="155"/>
      <c r="G339" s="156"/>
      <c r="H339" s="156"/>
      <c r="I339" s="156"/>
      <c r="J339" s="154"/>
      <c r="K339" s="1"/>
      <c r="L339" s="1"/>
      <c r="M339" s="1"/>
      <c r="N339" s="1"/>
      <c r="O339" s="1"/>
      <c r="P339" s="1"/>
      <c r="S339" s="1"/>
    </row>
    <row r="340" spans="1:19">
      <c r="A340" s="154"/>
      <c r="B340" s="154"/>
      <c r="C340" s="154"/>
      <c r="D340" s="154" t="s">
        <v>459</v>
      </c>
      <c r="E340" s="154"/>
      <c r="F340" s="155">
        <v>23.038</v>
      </c>
      <c r="G340" s="156"/>
      <c r="H340" s="156"/>
      <c r="I340" s="156"/>
      <c r="J340" s="154"/>
      <c r="K340" s="1"/>
      <c r="L340" s="1"/>
      <c r="M340" s="1"/>
      <c r="N340" s="1"/>
      <c r="O340" s="1"/>
      <c r="P340" s="1"/>
      <c r="Q340" t="s">
        <v>90</v>
      </c>
      <c r="S340" s="1"/>
    </row>
    <row r="341" spans="1:19" ht="12" customHeight="1">
      <c r="A341" s="154"/>
      <c r="B341" s="154"/>
      <c r="C341" s="158"/>
      <c r="D341" s="158" t="s">
        <v>460</v>
      </c>
      <c r="E341" s="154"/>
      <c r="F341" s="155"/>
      <c r="G341" s="156"/>
      <c r="H341" s="156"/>
      <c r="I341" s="156"/>
      <c r="J341" s="154"/>
      <c r="K341" s="1"/>
      <c r="L341" s="1"/>
      <c r="M341" s="1"/>
      <c r="N341" s="1"/>
      <c r="O341" s="1"/>
      <c r="P341" s="1"/>
      <c r="S341" s="1"/>
    </row>
    <row r="342" spans="1:19" ht="23.25">
      <c r="A342" s="154"/>
      <c r="B342" s="154"/>
      <c r="C342" s="154"/>
      <c r="D342" s="154" t="s">
        <v>461</v>
      </c>
      <c r="E342" s="154"/>
      <c r="F342" s="155">
        <v>58.292000000000002</v>
      </c>
      <c r="G342" s="156"/>
      <c r="H342" s="156"/>
      <c r="I342" s="156"/>
      <c r="J342" s="154"/>
      <c r="K342" s="1"/>
      <c r="L342" s="1"/>
      <c r="M342" s="1"/>
      <c r="N342" s="1"/>
      <c r="O342" s="1"/>
      <c r="P342" s="1"/>
      <c r="Q342" t="s">
        <v>90</v>
      </c>
      <c r="S342" s="1"/>
    </row>
    <row r="343" spans="1:19" ht="12" customHeight="1">
      <c r="A343" s="154"/>
      <c r="B343" s="154"/>
      <c r="C343" s="158"/>
      <c r="D343" s="158" t="s">
        <v>462</v>
      </c>
      <c r="E343" s="154"/>
      <c r="F343" s="155"/>
      <c r="G343" s="156"/>
      <c r="H343" s="156"/>
      <c r="I343" s="156"/>
      <c r="J343" s="154"/>
      <c r="K343" s="1"/>
      <c r="L343" s="1"/>
      <c r="M343" s="1"/>
      <c r="N343" s="1"/>
      <c r="O343" s="1"/>
      <c r="P343" s="1"/>
      <c r="S343" s="1"/>
    </row>
    <row r="344" spans="1:19">
      <c r="A344" s="154"/>
      <c r="B344" s="154"/>
      <c r="C344" s="154"/>
      <c r="D344" s="154" t="s">
        <v>463</v>
      </c>
      <c r="E344" s="154"/>
      <c r="F344" s="155">
        <v>33.820999999999998</v>
      </c>
      <c r="G344" s="156"/>
      <c r="H344" s="156"/>
      <c r="I344" s="156"/>
      <c r="J344" s="154"/>
      <c r="K344" s="1"/>
      <c r="L344" s="1"/>
      <c r="M344" s="1"/>
      <c r="N344" s="1"/>
      <c r="O344" s="1"/>
      <c r="P344" s="1"/>
      <c r="Q344" t="s">
        <v>90</v>
      </c>
      <c r="S344" s="1"/>
    </row>
    <row r="345" spans="1:19" ht="12" customHeight="1">
      <c r="A345" s="154"/>
      <c r="B345" s="154"/>
      <c r="C345" s="158"/>
      <c r="D345" s="158" t="s">
        <v>464</v>
      </c>
      <c r="E345" s="154"/>
      <c r="F345" s="155"/>
      <c r="G345" s="156"/>
      <c r="H345" s="156"/>
      <c r="I345" s="156"/>
      <c r="J345" s="154"/>
      <c r="K345" s="1"/>
      <c r="L345" s="1"/>
      <c r="M345" s="1"/>
      <c r="N345" s="1"/>
      <c r="O345" s="1"/>
      <c r="P345" s="1"/>
      <c r="S345" s="1"/>
    </row>
    <row r="346" spans="1:19">
      <c r="A346" s="154"/>
      <c r="B346" s="154"/>
      <c r="C346" s="154"/>
      <c r="D346" s="154" t="s">
        <v>465</v>
      </c>
      <c r="E346" s="154"/>
      <c r="F346" s="155">
        <v>21.986000000000001</v>
      </c>
      <c r="G346" s="156"/>
      <c r="H346" s="156"/>
      <c r="I346" s="156"/>
      <c r="J346" s="154"/>
      <c r="K346" s="1"/>
      <c r="L346" s="1"/>
      <c r="M346" s="1"/>
      <c r="N346" s="1"/>
      <c r="O346" s="1"/>
      <c r="P346" s="1"/>
      <c r="Q346" t="s">
        <v>90</v>
      </c>
      <c r="S346" s="1"/>
    </row>
    <row r="347" spans="1:19" ht="12" customHeight="1">
      <c r="A347" s="154"/>
      <c r="B347" s="154"/>
      <c r="C347" s="158"/>
      <c r="D347" s="158" t="s">
        <v>466</v>
      </c>
      <c r="E347" s="154"/>
      <c r="F347" s="155"/>
      <c r="G347" s="156"/>
      <c r="H347" s="156"/>
      <c r="I347" s="156"/>
      <c r="J347" s="154"/>
      <c r="K347" s="1"/>
      <c r="L347" s="1"/>
      <c r="M347" s="1"/>
      <c r="N347" s="1"/>
      <c r="O347" s="1"/>
      <c r="P347" s="1"/>
      <c r="S347" s="1"/>
    </row>
    <row r="348" spans="1:19">
      <c r="A348" s="154"/>
      <c r="B348" s="154"/>
      <c r="C348" s="154"/>
      <c r="D348" s="154" t="s">
        <v>467</v>
      </c>
      <c r="E348" s="154"/>
      <c r="F348" s="155">
        <v>25.434000000000001</v>
      </c>
      <c r="G348" s="156"/>
      <c r="H348" s="156"/>
      <c r="I348" s="156"/>
      <c r="J348" s="154"/>
      <c r="K348" s="1"/>
      <c r="L348" s="1"/>
      <c r="M348" s="1"/>
      <c r="N348" s="1"/>
      <c r="O348" s="1"/>
      <c r="P348" s="1"/>
      <c r="Q348" t="s">
        <v>90</v>
      </c>
      <c r="S348" s="1"/>
    </row>
    <row r="349" spans="1:19" ht="12" customHeight="1">
      <c r="A349" s="154"/>
      <c r="B349" s="154"/>
      <c r="C349" s="158"/>
      <c r="D349" s="158" t="s">
        <v>468</v>
      </c>
      <c r="E349" s="154"/>
      <c r="F349" s="155"/>
      <c r="G349" s="156"/>
      <c r="H349" s="156"/>
      <c r="I349" s="156"/>
      <c r="J349" s="154"/>
      <c r="K349" s="1"/>
      <c r="L349" s="1"/>
      <c r="M349" s="1"/>
      <c r="N349" s="1"/>
      <c r="O349" s="1"/>
      <c r="P349" s="1"/>
      <c r="S349" s="1"/>
    </row>
    <row r="350" spans="1:19">
      <c r="A350" s="154"/>
      <c r="B350" s="154"/>
      <c r="C350" s="154"/>
      <c r="D350" s="154" t="s">
        <v>469</v>
      </c>
      <c r="E350" s="154"/>
      <c r="F350" s="155">
        <v>12.99325</v>
      </c>
      <c r="G350" s="156"/>
      <c r="H350" s="156"/>
      <c r="I350" s="156"/>
      <c r="J350" s="154"/>
      <c r="K350" s="1"/>
      <c r="L350" s="1"/>
      <c r="M350" s="1"/>
      <c r="N350" s="1"/>
      <c r="O350" s="1"/>
      <c r="P350" s="1"/>
      <c r="Q350" t="s">
        <v>134</v>
      </c>
      <c r="S350" s="1"/>
    </row>
    <row r="351" spans="1:19" ht="12" customHeight="1">
      <c r="A351" s="154"/>
      <c r="B351" s="154"/>
      <c r="C351" s="158"/>
      <c r="D351" s="158" t="s">
        <v>470</v>
      </c>
      <c r="E351" s="154"/>
      <c r="F351" s="155"/>
      <c r="G351" s="156"/>
      <c r="H351" s="156"/>
      <c r="I351" s="156"/>
      <c r="J351" s="154"/>
      <c r="K351" s="1"/>
      <c r="L351" s="1"/>
      <c r="M351" s="1"/>
      <c r="N351" s="1"/>
      <c r="O351" s="1"/>
      <c r="P351" s="1"/>
      <c r="S351" s="1"/>
    </row>
    <row r="352" spans="1:19">
      <c r="A352" s="154"/>
      <c r="B352" s="154"/>
      <c r="C352" s="154"/>
      <c r="D352" s="154" t="s">
        <v>471</v>
      </c>
      <c r="E352" s="154"/>
      <c r="F352" s="155">
        <v>24.426250000000003</v>
      </c>
      <c r="G352" s="156"/>
      <c r="H352" s="156"/>
      <c r="I352" s="156"/>
      <c r="J352" s="154"/>
      <c r="K352" s="1"/>
      <c r="L352" s="1"/>
      <c r="M352" s="1"/>
      <c r="N352" s="1"/>
      <c r="O352" s="1"/>
      <c r="P352" s="1"/>
      <c r="Q352" t="s">
        <v>134</v>
      </c>
      <c r="S352" s="1"/>
    </row>
    <row r="353" spans="1:19" ht="12" customHeight="1">
      <c r="A353" s="154"/>
      <c r="B353" s="154"/>
      <c r="C353" s="158"/>
      <c r="D353" s="158" t="s">
        <v>472</v>
      </c>
      <c r="E353" s="154"/>
      <c r="F353" s="155"/>
      <c r="G353" s="156"/>
      <c r="H353" s="156"/>
      <c r="I353" s="156"/>
      <c r="J353" s="154"/>
      <c r="K353" s="1"/>
      <c r="L353" s="1"/>
      <c r="M353" s="1"/>
      <c r="N353" s="1"/>
      <c r="O353" s="1"/>
      <c r="P353" s="1"/>
      <c r="S353" s="1"/>
    </row>
    <row r="354" spans="1:19">
      <c r="A354" s="154"/>
      <c r="B354" s="154"/>
      <c r="C354" s="154"/>
      <c r="D354" s="154" t="s">
        <v>473</v>
      </c>
      <c r="E354" s="154"/>
      <c r="F354" s="155">
        <v>40.766200000000005</v>
      </c>
      <c r="G354" s="156"/>
      <c r="H354" s="156"/>
      <c r="I354" s="156"/>
      <c r="J354" s="154"/>
      <c r="K354" s="1"/>
      <c r="L354" s="1"/>
      <c r="M354" s="1"/>
      <c r="N354" s="1"/>
      <c r="O354" s="1"/>
      <c r="P354" s="1"/>
      <c r="Q354" t="s">
        <v>134</v>
      </c>
      <c r="S354" s="1"/>
    </row>
    <row r="355" spans="1:19" ht="12" customHeight="1">
      <c r="A355" s="154"/>
      <c r="B355" s="154"/>
      <c r="C355" s="158"/>
      <c r="D355" s="158" t="s">
        <v>474</v>
      </c>
      <c r="E355" s="154"/>
      <c r="F355" s="155"/>
      <c r="G355" s="156"/>
      <c r="H355" s="156"/>
      <c r="I355" s="156"/>
      <c r="J355" s="154"/>
      <c r="K355" s="1"/>
      <c r="L355" s="1"/>
      <c r="M355" s="1"/>
      <c r="N355" s="1"/>
      <c r="O355" s="1"/>
      <c r="P355" s="1"/>
      <c r="S355" s="1"/>
    </row>
    <row r="356" spans="1:19">
      <c r="A356" s="154"/>
      <c r="B356" s="154"/>
      <c r="C356" s="154"/>
      <c r="D356" s="154" t="s">
        <v>475</v>
      </c>
      <c r="E356" s="154"/>
      <c r="F356" s="155">
        <v>11.699250000000003</v>
      </c>
      <c r="G356" s="156"/>
      <c r="H356" s="156"/>
      <c r="I356" s="156"/>
      <c r="J356" s="154"/>
      <c r="K356" s="1"/>
      <c r="L356" s="1"/>
      <c r="M356" s="1"/>
      <c r="N356" s="1"/>
      <c r="O356" s="1"/>
      <c r="P356" s="1"/>
      <c r="Q356" t="s">
        <v>134</v>
      </c>
      <c r="S356" s="1"/>
    </row>
    <row r="357" spans="1:19" ht="12" customHeight="1">
      <c r="A357" s="154"/>
      <c r="B357" s="154"/>
      <c r="C357" s="158"/>
      <c r="D357" s="158" t="s">
        <v>476</v>
      </c>
      <c r="E357" s="154"/>
      <c r="F357" s="155"/>
      <c r="G357" s="156"/>
      <c r="H357" s="156"/>
      <c r="I357" s="156"/>
      <c r="J357" s="154"/>
      <c r="K357" s="1"/>
      <c r="L357" s="1"/>
      <c r="M357" s="1"/>
      <c r="N357" s="1"/>
      <c r="O357" s="1"/>
      <c r="P357" s="1"/>
      <c r="S357" s="1"/>
    </row>
    <row r="358" spans="1:19">
      <c r="A358" s="154"/>
      <c r="B358" s="154"/>
      <c r="C358" s="154"/>
      <c r="D358" s="154" t="s">
        <v>477</v>
      </c>
      <c r="E358" s="154"/>
      <c r="F358" s="155">
        <v>12.5685</v>
      </c>
      <c r="G358" s="156"/>
      <c r="H358" s="156"/>
      <c r="I358" s="156"/>
      <c r="J358" s="154"/>
      <c r="K358" s="1"/>
      <c r="L358" s="1"/>
      <c r="M358" s="1"/>
      <c r="N358" s="1"/>
      <c r="O358" s="1"/>
      <c r="P358" s="1"/>
      <c r="Q358" t="s">
        <v>134</v>
      </c>
      <c r="S358" s="1"/>
    </row>
    <row r="359" spans="1:19" ht="12" customHeight="1">
      <c r="A359" s="154"/>
      <c r="B359" s="154"/>
      <c r="C359" s="158"/>
      <c r="D359" s="158" t="s">
        <v>478</v>
      </c>
      <c r="E359" s="154"/>
      <c r="F359" s="155"/>
      <c r="G359" s="156"/>
      <c r="H359" s="156"/>
      <c r="I359" s="156"/>
      <c r="J359" s="154"/>
      <c r="K359" s="1"/>
      <c r="L359" s="1"/>
      <c r="M359" s="1"/>
      <c r="N359" s="1"/>
      <c r="O359" s="1"/>
      <c r="P359" s="1"/>
      <c r="S359" s="1"/>
    </row>
    <row r="360" spans="1:19">
      <c r="A360" s="154"/>
      <c r="B360" s="154"/>
      <c r="C360" s="154"/>
      <c r="D360" s="154" t="s">
        <v>479</v>
      </c>
      <c r="E360" s="154"/>
      <c r="F360" s="155">
        <v>21.555000000000003</v>
      </c>
      <c r="G360" s="156"/>
      <c r="H360" s="156"/>
      <c r="I360" s="156"/>
      <c r="J360" s="154"/>
      <c r="K360" s="1"/>
      <c r="L360" s="1"/>
      <c r="M360" s="1"/>
      <c r="N360" s="1"/>
      <c r="O360" s="1"/>
      <c r="P360" s="1"/>
      <c r="Q360" t="s">
        <v>134</v>
      </c>
      <c r="S360" s="1"/>
    </row>
    <row r="361" spans="1:19" ht="12" customHeight="1">
      <c r="A361" s="154"/>
      <c r="B361" s="154"/>
      <c r="C361" s="158"/>
      <c r="D361" s="158" t="s">
        <v>480</v>
      </c>
      <c r="E361" s="154"/>
      <c r="F361" s="155"/>
      <c r="G361" s="156"/>
      <c r="H361" s="156"/>
      <c r="I361" s="156"/>
      <c r="J361" s="154"/>
      <c r="K361" s="1"/>
      <c r="L361" s="1"/>
      <c r="M361" s="1"/>
      <c r="N361" s="1"/>
      <c r="O361" s="1"/>
      <c r="P361" s="1"/>
      <c r="S361" s="1"/>
    </row>
    <row r="362" spans="1:19">
      <c r="A362" s="154"/>
      <c r="B362" s="154"/>
      <c r="C362" s="154"/>
      <c r="D362" s="154" t="s">
        <v>481</v>
      </c>
      <c r="E362" s="154"/>
      <c r="F362" s="155">
        <v>31.181750000000001</v>
      </c>
      <c r="G362" s="156"/>
      <c r="H362" s="156"/>
      <c r="I362" s="156"/>
      <c r="J362" s="154"/>
      <c r="K362" s="1"/>
      <c r="L362" s="1"/>
      <c r="M362" s="1"/>
      <c r="N362" s="1"/>
      <c r="O362" s="1"/>
      <c r="P362" s="1"/>
      <c r="Q362" t="s">
        <v>90</v>
      </c>
      <c r="S362" s="1"/>
    </row>
    <row r="363" spans="1:19" ht="12" customHeight="1">
      <c r="A363" s="154"/>
      <c r="B363" s="154"/>
      <c r="C363" s="158"/>
      <c r="D363" s="158" t="s">
        <v>482</v>
      </c>
      <c r="E363" s="154"/>
      <c r="F363" s="155"/>
      <c r="G363" s="156"/>
      <c r="H363" s="156"/>
      <c r="I363" s="156"/>
      <c r="J363" s="154"/>
      <c r="K363" s="1"/>
      <c r="L363" s="1"/>
      <c r="M363" s="1"/>
      <c r="N363" s="1"/>
      <c r="O363" s="1"/>
      <c r="P363" s="1"/>
      <c r="S363" s="1"/>
    </row>
    <row r="364" spans="1:19">
      <c r="A364" s="154"/>
      <c r="B364" s="154"/>
      <c r="C364" s="154"/>
      <c r="D364" s="154" t="s">
        <v>483</v>
      </c>
      <c r="E364" s="154"/>
      <c r="F364" s="155">
        <v>24.073500000000003</v>
      </c>
      <c r="G364" s="156"/>
      <c r="H364" s="156"/>
      <c r="I364" s="156"/>
      <c r="J364" s="154"/>
      <c r="K364" s="1"/>
      <c r="L364" s="1"/>
      <c r="M364" s="1"/>
      <c r="N364" s="1"/>
      <c r="O364" s="1"/>
      <c r="P364" s="1"/>
      <c r="Q364" t="s">
        <v>90</v>
      </c>
      <c r="S364" s="1"/>
    </row>
    <row r="365" spans="1:19" ht="12" customHeight="1">
      <c r="A365" s="154"/>
      <c r="B365" s="154"/>
      <c r="C365" s="158"/>
      <c r="D365" s="158" t="s">
        <v>484</v>
      </c>
      <c r="E365" s="154"/>
      <c r="F365" s="155"/>
      <c r="G365" s="156"/>
      <c r="H365" s="156"/>
      <c r="I365" s="156"/>
      <c r="J365" s="154"/>
      <c r="K365" s="1"/>
      <c r="L365" s="1"/>
      <c r="M365" s="1"/>
      <c r="N365" s="1"/>
      <c r="O365" s="1"/>
      <c r="P365" s="1"/>
      <c r="S365" s="1"/>
    </row>
    <row r="366" spans="1:19">
      <c r="A366" s="154"/>
      <c r="B366" s="154"/>
      <c r="C366" s="154"/>
      <c r="D366" s="154" t="s">
        <v>485</v>
      </c>
      <c r="E366" s="154"/>
      <c r="F366" s="155">
        <v>11.734000000000002</v>
      </c>
      <c r="G366" s="156"/>
      <c r="H366" s="156"/>
      <c r="I366" s="156"/>
      <c r="J366" s="154"/>
      <c r="K366" s="1"/>
      <c r="L366" s="1"/>
      <c r="M366" s="1"/>
      <c r="N366" s="1"/>
      <c r="O366" s="1"/>
      <c r="P366" s="1"/>
      <c r="Q366" t="s">
        <v>90</v>
      </c>
      <c r="S366" s="1"/>
    </row>
    <row r="367" spans="1:19" ht="12" customHeight="1">
      <c r="A367" s="154"/>
      <c r="B367" s="154"/>
      <c r="C367" s="158"/>
      <c r="D367" s="158" t="s">
        <v>486</v>
      </c>
      <c r="E367" s="154"/>
      <c r="F367" s="155"/>
      <c r="G367" s="156"/>
      <c r="H367" s="156"/>
      <c r="I367" s="156"/>
      <c r="J367" s="154"/>
      <c r="K367" s="1"/>
      <c r="L367" s="1"/>
      <c r="M367" s="1"/>
      <c r="N367" s="1"/>
      <c r="O367" s="1"/>
      <c r="P367" s="1"/>
      <c r="S367" s="1"/>
    </row>
    <row r="368" spans="1:19">
      <c r="A368" s="154"/>
      <c r="B368" s="154"/>
      <c r="C368" s="154"/>
      <c r="D368" s="154" t="s">
        <v>487</v>
      </c>
      <c r="E368" s="154"/>
      <c r="F368" s="155">
        <v>21.271750000000001</v>
      </c>
      <c r="G368" s="156"/>
      <c r="H368" s="156"/>
      <c r="I368" s="156"/>
      <c r="J368" s="154"/>
      <c r="K368" s="1"/>
      <c r="L368" s="1"/>
      <c r="M368" s="1"/>
      <c r="N368" s="1"/>
      <c r="O368" s="1"/>
      <c r="P368" s="1"/>
      <c r="Q368" t="s">
        <v>90</v>
      </c>
      <c r="S368" s="1"/>
    </row>
    <row r="369" spans="1:26" ht="12" customHeight="1">
      <c r="A369" s="154"/>
      <c r="B369" s="154"/>
      <c r="C369" s="158"/>
      <c r="D369" s="158" t="s">
        <v>488</v>
      </c>
      <c r="E369" s="154"/>
      <c r="F369" s="155"/>
      <c r="G369" s="156"/>
      <c r="H369" s="156"/>
      <c r="I369" s="156"/>
      <c r="J369" s="154"/>
      <c r="K369" s="1"/>
      <c r="L369" s="1"/>
      <c r="M369" s="1"/>
      <c r="N369" s="1"/>
      <c r="O369" s="1"/>
      <c r="P369" s="1"/>
      <c r="S369" s="1"/>
    </row>
    <row r="370" spans="1:26">
      <c r="A370" s="154"/>
      <c r="B370" s="154"/>
      <c r="C370" s="154"/>
      <c r="D370" s="154" t="s">
        <v>489</v>
      </c>
      <c r="E370" s="154"/>
      <c r="F370" s="155">
        <v>23.176000000000002</v>
      </c>
      <c r="G370" s="156"/>
      <c r="H370" s="156"/>
      <c r="I370" s="156"/>
      <c r="J370" s="154"/>
      <c r="K370" s="1"/>
      <c r="L370" s="1"/>
      <c r="M370" s="1"/>
      <c r="N370" s="1"/>
      <c r="O370" s="1"/>
      <c r="P370" s="1"/>
      <c r="Q370" t="s">
        <v>90</v>
      </c>
      <c r="S370" s="1"/>
    </row>
    <row r="371" spans="1:26" ht="12" customHeight="1">
      <c r="A371" s="154"/>
      <c r="B371" s="154"/>
      <c r="C371" s="158"/>
      <c r="D371" s="158" t="s">
        <v>490</v>
      </c>
      <c r="E371" s="154"/>
      <c r="F371" s="155"/>
      <c r="G371" s="156"/>
      <c r="H371" s="156"/>
      <c r="I371" s="156"/>
      <c r="J371" s="154"/>
      <c r="K371" s="1"/>
      <c r="L371" s="1"/>
      <c r="M371" s="1"/>
      <c r="N371" s="1"/>
      <c r="O371" s="1"/>
      <c r="P371" s="1"/>
      <c r="S371" s="1"/>
    </row>
    <row r="372" spans="1:26">
      <c r="A372" s="154"/>
      <c r="B372" s="154"/>
      <c r="C372" s="154"/>
      <c r="D372" s="154" t="s">
        <v>491</v>
      </c>
      <c r="E372" s="154"/>
      <c r="F372" s="155">
        <v>27.228250000000003</v>
      </c>
      <c r="G372" s="156"/>
      <c r="H372" s="156"/>
      <c r="I372" s="156"/>
      <c r="J372" s="154"/>
      <c r="K372" s="1"/>
      <c r="L372" s="1"/>
      <c r="M372" s="1"/>
      <c r="N372" s="1"/>
      <c r="O372" s="1"/>
      <c r="P372" s="1"/>
      <c r="Q372" t="s">
        <v>90</v>
      </c>
      <c r="S372" s="1"/>
    </row>
    <row r="373" spans="1:26" ht="12" customHeight="1">
      <c r="A373" s="154"/>
      <c r="B373" s="154"/>
      <c r="C373" s="158"/>
      <c r="D373" s="158" t="s">
        <v>492</v>
      </c>
      <c r="E373" s="154"/>
      <c r="F373" s="155"/>
      <c r="G373" s="156"/>
      <c r="H373" s="156"/>
      <c r="I373" s="156"/>
      <c r="J373" s="154"/>
      <c r="K373" s="1"/>
      <c r="L373" s="1"/>
      <c r="M373" s="1"/>
      <c r="N373" s="1"/>
      <c r="O373" s="1"/>
      <c r="P373" s="1"/>
      <c r="S373" s="1"/>
    </row>
    <row r="374" spans="1:26">
      <c r="A374" s="154"/>
      <c r="B374" s="154"/>
      <c r="C374" s="154"/>
      <c r="D374" s="154" t="s">
        <v>493</v>
      </c>
      <c r="E374" s="154"/>
      <c r="F374" s="155">
        <v>43.356250000000003</v>
      </c>
      <c r="G374" s="156"/>
      <c r="H374" s="156"/>
      <c r="I374" s="156"/>
      <c r="J374" s="154"/>
      <c r="K374" s="1"/>
      <c r="L374" s="1"/>
      <c r="M374" s="1"/>
      <c r="N374" s="1"/>
      <c r="O374" s="1"/>
      <c r="P374" s="1"/>
      <c r="Q374" t="s">
        <v>90</v>
      </c>
      <c r="S374" s="1"/>
    </row>
    <row r="375" spans="1:26" ht="12" customHeight="1">
      <c r="A375" s="154"/>
      <c r="B375" s="154"/>
      <c r="C375" s="158"/>
      <c r="D375" s="158" t="s">
        <v>494</v>
      </c>
      <c r="E375" s="154"/>
      <c r="F375" s="155"/>
      <c r="G375" s="156"/>
      <c r="H375" s="156"/>
      <c r="I375" s="156"/>
      <c r="J375" s="154"/>
      <c r="K375" s="1"/>
      <c r="L375" s="1"/>
      <c r="M375" s="1"/>
      <c r="N375" s="1"/>
      <c r="O375" s="1"/>
      <c r="P375" s="1"/>
      <c r="S375" s="1"/>
    </row>
    <row r="376" spans="1:26">
      <c r="A376" s="154"/>
      <c r="B376" s="154"/>
      <c r="C376" s="154"/>
      <c r="D376" s="154" t="s">
        <v>495</v>
      </c>
      <c r="E376" s="154"/>
      <c r="F376" s="155">
        <v>36.022750000000002</v>
      </c>
      <c r="G376" s="156"/>
      <c r="H376" s="156"/>
      <c r="I376" s="156"/>
      <c r="J376" s="154"/>
      <c r="K376" s="1"/>
      <c r="L376" s="1"/>
      <c r="M376" s="1"/>
      <c r="N376" s="1"/>
      <c r="O376" s="1"/>
      <c r="P376" s="1"/>
      <c r="Q376" t="s">
        <v>90</v>
      </c>
      <c r="S376" s="1"/>
    </row>
    <row r="377" spans="1:26" ht="12" customHeight="1">
      <c r="A377" s="154"/>
      <c r="B377" s="154"/>
      <c r="C377" s="158"/>
      <c r="D377" s="158" t="s">
        <v>496</v>
      </c>
      <c r="E377" s="154"/>
      <c r="F377" s="155"/>
      <c r="G377" s="156"/>
      <c r="H377" s="156"/>
      <c r="I377" s="156"/>
      <c r="J377" s="154"/>
      <c r="K377" s="1"/>
      <c r="L377" s="1"/>
      <c r="M377" s="1"/>
      <c r="N377" s="1"/>
      <c r="O377" s="1"/>
      <c r="P377" s="1"/>
      <c r="S377" s="1"/>
    </row>
    <row r="378" spans="1:26">
      <c r="A378" s="154"/>
      <c r="B378" s="154"/>
      <c r="C378" s="154"/>
      <c r="D378" s="154" t="s">
        <v>497</v>
      </c>
      <c r="E378" s="154"/>
      <c r="F378" s="155">
        <v>66.429999999999993</v>
      </c>
      <c r="G378" s="156"/>
      <c r="H378" s="156"/>
      <c r="I378" s="156"/>
      <c r="J378" s="154"/>
      <c r="K378" s="1"/>
      <c r="L378" s="1"/>
      <c r="M378" s="1"/>
      <c r="N378" s="1"/>
      <c r="O378" s="1"/>
      <c r="P378" s="1"/>
      <c r="S378" s="1"/>
    </row>
    <row r="379" spans="1:26" ht="24.95" customHeight="1">
      <c r="A379" s="157">
        <v>58</v>
      </c>
      <c r="B379" s="154" t="s">
        <v>102</v>
      </c>
      <c r="C379" s="159" t="s">
        <v>498</v>
      </c>
      <c r="D379" s="154" t="s">
        <v>499</v>
      </c>
      <c r="E379" s="154" t="s">
        <v>110</v>
      </c>
      <c r="F379" s="155">
        <v>1.3734000000000002</v>
      </c>
      <c r="G379" s="156"/>
      <c r="H379" s="156"/>
      <c r="I379" s="156">
        <f>ROUND(F379*(G379+H379),2)</f>
        <v>0</v>
      </c>
      <c r="J379" s="154">
        <f>ROUND(F379*(N379),2)</f>
        <v>0</v>
      </c>
      <c r="K379" s="1">
        <f>ROUND(F379*(O379),2)</f>
        <v>0</v>
      </c>
      <c r="L379" s="1"/>
      <c r="M379" s="1">
        <f>ROUND(F379*(G379+H379),2)</f>
        <v>0</v>
      </c>
      <c r="N379" s="1">
        <v>0</v>
      </c>
      <c r="O379" s="1"/>
      <c r="P379" s="153">
        <f>ROUND(F379*(R379),3)</f>
        <v>1.2E-2</v>
      </c>
      <c r="Q379" s="160"/>
      <c r="R379" s="160">
        <v>8.4320000000000003E-3</v>
      </c>
      <c r="S379" s="153">
        <f>ROUND(F379*(X379),3)</f>
        <v>0</v>
      </c>
      <c r="X379">
        <v>0</v>
      </c>
      <c r="Z379">
        <v>0</v>
      </c>
    </row>
    <row r="380" spans="1:26" ht="12" customHeight="1">
      <c r="A380" s="154"/>
      <c r="B380" s="154"/>
      <c r="C380" s="158"/>
      <c r="D380" s="158" t="s">
        <v>500</v>
      </c>
      <c r="E380" s="154"/>
      <c r="F380" s="155"/>
      <c r="G380" s="156"/>
      <c r="H380" s="156"/>
      <c r="I380" s="156"/>
      <c r="J380" s="154"/>
      <c r="K380" s="1"/>
      <c r="L380" s="1"/>
      <c r="M380" s="1"/>
      <c r="N380" s="1"/>
      <c r="O380" s="1"/>
      <c r="P380" s="1"/>
      <c r="S380" s="1"/>
    </row>
    <row r="381" spans="1:26">
      <c r="A381" s="154"/>
      <c r="B381" s="154"/>
      <c r="C381" s="154"/>
      <c r="D381" s="154" t="s">
        <v>501</v>
      </c>
      <c r="E381" s="154"/>
      <c r="F381" s="155">
        <v>1.3734000000000002</v>
      </c>
      <c r="G381" s="156"/>
      <c r="H381" s="156"/>
      <c r="I381" s="156"/>
      <c r="J381" s="154"/>
      <c r="K381" s="1"/>
      <c r="L381" s="1"/>
      <c r="M381" s="1"/>
      <c r="N381" s="1"/>
      <c r="O381" s="1"/>
      <c r="P381" s="1"/>
      <c r="S381" s="1"/>
    </row>
    <row r="382" spans="1:26" ht="24.95" customHeight="1">
      <c r="A382" s="157">
        <v>59</v>
      </c>
      <c r="B382" s="154" t="s">
        <v>102</v>
      </c>
      <c r="C382" s="159" t="s">
        <v>502</v>
      </c>
      <c r="D382" s="154" t="s">
        <v>503</v>
      </c>
      <c r="E382" s="154" t="s">
        <v>352</v>
      </c>
      <c r="F382" s="155">
        <v>5.8172499999999996</v>
      </c>
      <c r="G382" s="156"/>
      <c r="H382" s="156"/>
      <c r="I382" s="156">
        <f>ROUND(F382*(G382+H382),2)</f>
        <v>0</v>
      </c>
      <c r="J382" s="154">
        <f>ROUND(F382*(N382),2)</f>
        <v>0</v>
      </c>
      <c r="K382" s="1">
        <f>ROUND(F382*(O382),2)</f>
        <v>0</v>
      </c>
      <c r="L382" s="1"/>
      <c r="M382" s="1">
        <f>ROUND(F382*(G382+H382),2)</f>
        <v>0</v>
      </c>
      <c r="N382" s="1">
        <v>0</v>
      </c>
      <c r="O382" s="1"/>
      <c r="P382" s="153">
        <f>ROUND(F382*(R382),3)</f>
        <v>0.31900000000000001</v>
      </c>
      <c r="Q382" s="160"/>
      <c r="R382" s="160">
        <v>5.4800000000000001E-2</v>
      </c>
      <c r="S382" s="153">
        <f>ROUND(F382*(X382),3)</f>
        <v>0</v>
      </c>
      <c r="X382">
        <v>0</v>
      </c>
      <c r="Z382">
        <v>0</v>
      </c>
    </row>
    <row r="383" spans="1:26">
      <c r="A383" s="154"/>
      <c r="B383" s="154"/>
      <c r="C383" s="158"/>
      <c r="D383" s="158" t="s">
        <v>504</v>
      </c>
      <c r="E383" s="154"/>
      <c r="F383" s="155">
        <v>5.8172499999999996</v>
      </c>
      <c r="G383" s="156"/>
      <c r="H383" s="156"/>
      <c r="I383" s="156"/>
      <c r="J383" s="154"/>
      <c r="K383" s="1"/>
      <c r="L383" s="1"/>
      <c r="M383" s="1"/>
      <c r="N383" s="1"/>
      <c r="O383" s="1"/>
      <c r="P383" s="1"/>
      <c r="S383" s="1"/>
    </row>
    <row r="384" spans="1:26" ht="24.95" customHeight="1">
      <c r="A384" s="157">
        <v>60</v>
      </c>
      <c r="B384" s="154" t="s">
        <v>102</v>
      </c>
      <c r="C384" s="159" t="s">
        <v>505</v>
      </c>
      <c r="D384" s="154" t="s">
        <v>506</v>
      </c>
      <c r="E384" s="154" t="s">
        <v>352</v>
      </c>
      <c r="F384" s="155">
        <v>822.16</v>
      </c>
      <c r="G384" s="156"/>
      <c r="H384" s="156"/>
      <c r="I384" s="156">
        <f>ROUND(F384*(G384+H384),2)</f>
        <v>0</v>
      </c>
      <c r="J384" s="154">
        <f>ROUND(F384*(N384),2)</f>
        <v>0</v>
      </c>
      <c r="K384" s="1">
        <f>ROUND(F384*(O384),2)</f>
        <v>0</v>
      </c>
      <c r="L384" s="1"/>
      <c r="M384" s="1">
        <f>ROUND(F384*(G384+H384),2)</f>
        <v>0</v>
      </c>
      <c r="N384" s="1">
        <v>0</v>
      </c>
      <c r="O384" s="1"/>
      <c r="P384" s="153">
        <f>ROUND(F384*(R384),3)</f>
        <v>45.054000000000002</v>
      </c>
      <c r="Q384" s="160"/>
      <c r="R384" s="160">
        <v>5.4800000000000001E-2</v>
      </c>
      <c r="S384" s="153">
        <f>ROUND(F384*(X384),3)</f>
        <v>0</v>
      </c>
      <c r="X384">
        <v>0</v>
      </c>
      <c r="Z384">
        <v>0</v>
      </c>
    </row>
    <row r="385" spans="1:26" ht="24.95" customHeight="1">
      <c r="A385" s="157">
        <v>61</v>
      </c>
      <c r="B385" s="154" t="s">
        <v>102</v>
      </c>
      <c r="C385" s="159" t="s">
        <v>507</v>
      </c>
      <c r="D385" s="154" t="s">
        <v>508</v>
      </c>
      <c r="E385" s="154" t="s">
        <v>248</v>
      </c>
      <c r="F385" s="155">
        <v>47.779000000000003</v>
      </c>
      <c r="G385" s="156"/>
      <c r="H385" s="156"/>
      <c r="I385" s="156">
        <f>ROUND(F385*(G385+H385),2)</f>
        <v>0</v>
      </c>
      <c r="J385" s="154">
        <f>ROUND(F385*(N385),2)</f>
        <v>0</v>
      </c>
      <c r="K385" s="1">
        <f>ROUND(F385*(O385),2)</f>
        <v>0</v>
      </c>
      <c r="L385" s="1"/>
      <c r="M385" s="1">
        <f>ROUND(F385*(G385+H385),2)</f>
        <v>0</v>
      </c>
      <c r="N385" s="1">
        <v>0</v>
      </c>
      <c r="O385" s="1"/>
      <c r="P385" s="153">
        <f>ROUND(F385*(R385),3)</f>
        <v>0.29599999999999999</v>
      </c>
      <c r="Q385" s="160"/>
      <c r="R385" s="160">
        <v>6.1999999999999998E-3</v>
      </c>
      <c r="S385" s="153">
        <f>ROUND(F385*(X385),3)</f>
        <v>0</v>
      </c>
      <c r="X385">
        <v>0</v>
      </c>
      <c r="Z385">
        <v>0</v>
      </c>
    </row>
    <row r="386" spans="1:26">
      <c r="A386" s="154"/>
      <c r="B386" s="154"/>
      <c r="C386" s="158"/>
      <c r="D386" s="158" t="s">
        <v>509</v>
      </c>
      <c r="E386" s="154"/>
      <c r="F386" s="155">
        <v>39.166000000000004</v>
      </c>
      <c r="G386" s="156"/>
      <c r="H386" s="156"/>
      <c r="I386" s="156"/>
      <c r="J386" s="154"/>
      <c r="K386" s="1"/>
      <c r="L386" s="1"/>
      <c r="M386" s="1"/>
      <c r="N386" s="1"/>
      <c r="O386" s="1"/>
      <c r="P386" s="1"/>
      <c r="S386" s="1"/>
    </row>
    <row r="387" spans="1:26">
      <c r="A387" s="154"/>
      <c r="B387" s="154"/>
      <c r="C387" s="158"/>
      <c r="D387" s="158" t="s">
        <v>510</v>
      </c>
      <c r="E387" s="154"/>
      <c r="F387" s="155">
        <v>8.6129999999999995</v>
      </c>
      <c r="G387" s="156"/>
      <c r="H387" s="156"/>
      <c r="I387" s="156"/>
      <c r="J387" s="154"/>
      <c r="K387" s="1"/>
      <c r="L387" s="1"/>
      <c r="M387" s="1"/>
      <c r="N387" s="1"/>
      <c r="O387" s="1"/>
      <c r="P387" s="1"/>
      <c r="S387" s="1"/>
    </row>
    <row r="388" spans="1:26" ht="24.95" customHeight="1">
      <c r="A388" s="157">
        <v>62</v>
      </c>
      <c r="B388" s="154" t="s">
        <v>102</v>
      </c>
      <c r="C388" s="159" t="s">
        <v>511</v>
      </c>
      <c r="D388" s="154" t="s">
        <v>512</v>
      </c>
      <c r="E388" s="154" t="s">
        <v>110</v>
      </c>
      <c r="F388" s="155">
        <v>858.721</v>
      </c>
      <c r="G388" s="156"/>
      <c r="H388" s="156"/>
      <c r="I388" s="156">
        <f>ROUND(F388*(G388+H388),2)</f>
        <v>0</v>
      </c>
      <c r="J388" s="154">
        <f>ROUND(F388*(N388),2)</f>
        <v>0</v>
      </c>
      <c r="K388" s="1">
        <f>ROUND(F388*(O388),2)</f>
        <v>0</v>
      </c>
      <c r="L388" s="1"/>
      <c r="M388" s="1">
        <f>ROUND(F388*(G388+H388),2)</f>
        <v>0</v>
      </c>
      <c r="N388" s="1">
        <v>0</v>
      </c>
      <c r="O388" s="1"/>
      <c r="P388" s="153">
        <f>ROUND(F388*(R388),3)</f>
        <v>2.7480000000000002</v>
      </c>
      <c r="Q388" s="160"/>
      <c r="R388" s="160">
        <v>3.2000000000000002E-3</v>
      </c>
      <c r="S388" s="153">
        <f>ROUND(F388*(X388),3)</f>
        <v>0</v>
      </c>
      <c r="X388">
        <v>0</v>
      </c>
      <c r="Z388">
        <v>0</v>
      </c>
    </row>
    <row r="389" spans="1:26" ht="12" customHeight="1">
      <c r="A389" s="154"/>
      <c r="B389" s="154"/>
      <c r="C389" s="158"/>
      <c r="D389" s="158" t="s">
        <v>513</v>
      </c>
      <c r="E389" s="154"/>
      <c r="F389" s="155"/>
      <c r="G389" s="156"/>
      <c r="H389" s="156"/>
      <c r="I389" s="156"/>
      <c r="J389" s="154"/>
      <c r="K389" s="1"/>
      <c r="L389" s="1"/>
      <c r="M389" s="1"/>
      <c r="N389" s="1"/>
      <c r="O389" s="1"/>
      <c r="P389" s="1"/>
      <c r="S389" s="1"/>
    </row>
    <row r="390" spans="1:26">
      <c r="A390" s="154"/>
      <c r="B390" s="154"/>
      <c r="C390" s="154"/>
      <c r="D390" s="163">
        <v>147099</v>
      </c>
      <c r="E390" s="154"/>
      <c r="F390" s="155">
        <v>147.09899999999999</v>
      </c>
      <c r="G390" s="156"/>
      <c r="H390" s="156"/>
      <c r="I390" s="156"/>
      <c r="J390" s="154"/>
      <c r="K390" s="1"/>
      <c r="L390" s="1"/>
      <c r="M390" s="1"/>
      <c r="N390" s="1"/>
      <c r="O390" s="1"/>
      <c r="P390" s="1"/>
      <c r="S390" s="1"/>
    </row>
    <row r="391" spans="1:26" ht="12" customHeight="1">
      <c r="A391" s="154"/>
      <c r="B391" s="154"/>
      <c r="C391" s="158"/>
      <c r="D391" s="158" t="s">
        <v>514</v>
      </c>
      <c r="E391" s="154"/>
      <c r="F391" s="155"/>
      <c r="G391" s="156"/>
      <c r="H391" s="156"/>
      <c r="I391" s="156"/>
      <c r="J391" s="154"/>
      <c r="K391" s="1"/>
      <c r="L391" s="1"/>
      <c r="M391" s="1"/>
      <c r="N391" s="1"/>
      <c r="O391" s="1"/>
      <c r="P391" s="1"/>
      <c r="S391" s="1"/>
    </row>
    <row r="392" spans="1:26">
      <c r="A392" s="154"/>
      <c r="B392" s="154"/>
      <c r="C392" s="154"/>
      <c r="D392" s="154" t="s">
        <v>515</v>
      </c>
      <c r="E392" s="154"/>
      <c r="F392" s="155">
        <v>608.35500000000002</v>
      </c>
      <c r="G392" s="156"/>
      <c r="H392" s="156"/>
      <c r="I392" s="156"/>
      <c r="J392" s="154"/>
      <c r="K392" s="1"/>
      <c r="L392" s="1"/>
      <c r="M392" s="1"/>
      <c r="N392" s="1"/>
      <c r="O392" s="1"/>
      <c r="P392" s="1"/>
      <c r="S392" s="1"/>
    </row>
    <row r="393" spans="1:26" ht="12" customHeight="1">
      <c r="A393" s="154"/>
      <c r="B393" s="154"/>
      <c r="C393" s="158"/>
      <c r="D393" s="158" t="s">
        <v>516</v>
      </c>
      <c r="E393" s="154"/>
      <c r="F393" s="155"/>
      <c r="G393" s="156"/>
      <c r="H393" s="156"/>
      <c r="I393" s="156"/>
      <c r="J393" s="154"/>
      <c r="K393" s="1"/>
      <c r="L393" s="1"/>
      <c r="M393" s="1"/>
      <c r="N393" s="1"/>
      <c r="O393" s="1"/>
      <c r="P393" s="1"/>
      <c r="S393" s="1"/>
    </row>
    <row r="394" spans="1:26">
      <c r="A394" s="154"/>
      <c r="B394" s="154"/>
      <c r="C394" s="154"/>
      <c r="D394" s="154" t="s">
        <v>517</v>
      </c>
      <c r="E394" s="154"/>
      <c r="F394" s="155">
        <v>46.176000000000002</v>
      </c>
      <c r="G394" s="156"/>
      <c r="H394" s="156"/>
      <c r="I394" s="156"/>
      <c r="J394" s="154"/>
      <c r="K394" s="1"/>
      <c r="L394" s="1"/>
      <c r="M394" s="1"/>
      <c r="N394" s="1"/>
      <c r="O394" s="1"/>
      <c r="P394" s="1"/>
      <c r="S394" s="1"/>
    </row>
    <row r="395" spans="1:26" ht="12" customHeight="1">
      <c r="A395" s="154"/>
      <c r="B395" s="154"/>
      <c r="C395" s="158"/>
      <c r="D395" s="158" t="s">
        <v>518</v>
      </c>
      <c r="E395" s="154"/>
      <c r="F395" s="155"/>
      <c r="G395" s="156"/>
      <c r="H395" s="156"/>
      <c r="I395" s="156"/>
      <c r="J395" s="154"/>
      <c r="K395" s="1"/>
      <c r="L395" s="1"/>
      <c r="M395" s="1"/>
      <c r="N395" s="1"/>
      <c r="O395" s="1"/>
      <c r="P395" s="1"/>
      <c r="S395" s="1"/>
    </row>
    <row r="396" spans="1:26">
      <c r="A396" s="154"/>
      <c r="B396" s="154"/>
      <c r="C396" s="154"/>
      <c r="D396" s="154" t="s">
        <v>519</v>
      </c>
      <c r="E396" s="154"/>
      <c r="F396" s="155">
        <v>51.190999999999995</v>
      </c>
      <c r="G396" s="156"/>
      <c r="H396" s="156"/>
      <c r="I396" s="156"/>
      <c r="J396" s="154"/>
      <c r="K396" s="1"/>
      <c r="L396" s="1"/>
      <c r="M396" s="1"/>
      <c r="N396" s="1"/>
      <c r="O396" s="1"/>
      <c r="P396" s="1"/>
      <c r="S396" s="1"/>
    </row>
    <row r="397" spans="1:26" ht="12" customHeight="1">
      <c r="A397" s="154"/>
      <c r="B397" s="154"/>
      <c r="C397" s="158"/>
      <c r="D397" s="158" t="s">
        <v>520</v>
      </c>
      <c r="E397" s="154"/>
      <c r="F397" s="155"/>
      <c r="G397" s="156"/>
      <c r="H397" s="156"/>
      <c r="I397" s="156"/>
      <c r="J397" s="154"/>
      <c r="K397" s="1"/>
      <c r="L397" s="1"/>
      <c r="M397" s="1"/>
      <c r="N397" s="1"/>
      <c r="O397" s="1"/>
      <c r="P397" s="1"/>
      <c r="S397" s="1"/>
    </row>
    <row r="398" spans="1:26">
      <c r="A398" s="154"/>
      <c r="B398" s="154"/>
      <c r="C398" s="154"/>
      <c r="D398" s="154" t="s">
        <v>521</v>
      </c>
      <c r="E398" s="154"/>
      <c r="F398" s="155">
        <v>5.9</v>
      </c>
      <c r="G398" s="156"/>
      <c r="H398" s="156"/>
      <c r="I398" s="156"/>
      <c r="J398" s="154"/>
      <c r="K398" s="1"/>
      <c r="L398" s="1"/>
      <c r="M398" s="1"/>
      <c r="N398" s="1"/>
      <c r="O398" s="1"/>
      <c r="P398" s="1"/>
      <c r="S398" s="1"/>
    </row>
    <row r="399" spans="1:26" ht="24.95" customHeight="1">
      <c r="A399" s="157">
        <v>63</v>
      </c>
      <c r="B399" s="154" t="s">
        <v>102</v>
      </c>
      <c r="C399" s="159" t="s">
        <v>522</v>
      </c>
      <c r="D399" s="154" t="s">
        <v>523</v>
      </c>
      <c r="E399" s="154" t="s">
        <v>110</v>
      </c>
      <c r="F399" s="155">
        <v>1.7550000000000001</v>
      </c>
      <c r="G399" s="156"/>
      <c r="H399" s="156"/>
      <c r="I399" s="156">
        <f>ROUND(F399*(G399+H399),2)</f>
        <v>0</v>
      </c>
      <c r="J399" s="154">
        <f>ROUND(F399*(N399),2)</f>
        <v>0</v>
      </c>
      <c r="K399" s="1">
        <f>ROUND(F399*(O399),2)</f>
        <v>0</v>
      </c>
      <c r="L399" s="1"/>
      <c r="M399" s="1">
        <f>ROUND(F399*(G399+H399),2)</f>
        <v>0</v>
      </c>
      <c r="N399" s="1">
        <v>0</v>
      </c>
      <c r="O399" s="1"/>
      <c r="P399" s="153">
        <f>ROUND(F399*(R399),3)</f>
        <v>2.3E-2</v>
      </c>
      <c r="Q399" s="160"/>
      <c r="R399" s="160">
        <v>1.3199000000000001E-2</v>
      </c>
      <c r="S399" s="153">
        <f>ROUND(F399*(X399),3)</f>
        <v>0</v>
      </c>
      <c r="X399">
        <v>0</v>
      </c>
      <c r="Z399">
        <v>0</v>
      </c>
    </row>
    <row r="400" spans="1:26" ht="12" customHeight="1">
      <c r="A400" s="154"/>
      <c r="B400" s="154"/>
      <c r="C400" s="158"/>
      <c r="D400" s="158" t="s">
        <v>524</v>
      </c>
      <c r="E400" s="154"/>
      <c r="F400" s="155"/>
      <c r="G400" s="156"/>
      <c r="H400" s="156"/>
      <c r="I400" s="156"/>
      <c r="J400" s="154"/>
      <c r="K400" s="1"/>
      <c r="L400" s="1"/>
      <c r="M400" s="1"/>
      <c r="N400" s="1"/>
      <c r="O400" s="1"/>
      <c r="P400" s="1"/>
      <c r="S400" s="1"/>
    </row>
    <row r="401" spans="1:26">
      <c r="A401" s="154"/>
      <c r="B401" s="154"/>
      <c r="C401" s="154"/>
      <c r="D401" s="154" t="s">
        <v>525</v>
      </c>
      <c r="E401" s="154"/>
      <c r="F401" s="155">
        <v>1.7550000000000001</v>
      </c>
      <c r="G401" s="156"/>
      <c r="H401" s="156"/>
      <c r="I401" s="156"/>
      <c r="J401" s="154"/>
      <c r="K401" s="1"/>
      <c r="L401" s="1"/>
      <c r="M401" s="1"/>
      <c r="N401" s="1"/>
      <c r="O401" s="1"/>
      <c r="P401" s="1"/>
      <c r="S401" s="1"/>
    </row>
    <row r="402" spans="1:26" ht="24.95" customHeight="1">
      <c r="A402" s="157">
        <v>64</v>
      </c>
      <c r="B402" s="154" t="s">
        <v>102</v>
      </c>
      <c r="C402" s="159" t="s">
        <v>526</v>
      </c>
      <c r="D402" s="154" t="s">
        <v>527</v>
      </c>
      <c r="E402" s="154" t="s">
        <v>110</v>
      </c>
      <c r="F402" s="155">
        <v>6.64</v>
      </c>
      <c r="G402" s="156"/>
      <c r="H402" s="156"/>
      <c r="I402" s="156">
        <f>ROUND(F402*(G402+H402),2)</f>
        <v>0</v>
      </c>
      <c r="J402" s="154">
        <f>ROUND(F402*(N402),2)</f>
        <v>0</v>
      </c>
      <c r="K402" s="1">
        <f>ROUND(F402*(O402),2)</f>
        <v>0</v>
      </c>
      <c r="L402" s="1"/>
      <c r="M402" s="1">
        <f>ROUND(F402*(G402+H402),2)</f>
        <v>0</v>
      </c>
      <c r="N402" s="1">
        <v>0</v>
      </c>
      <c r="O402" s="1"/>
      <c r="P402" s="153">
        <f>ROUND(F402*(R402),3)</f>
        <v>9.4E-2</v>
      </c>
      <c r="Q402" s="160"/>
      <c r="R402" s="160">
        <v>1.40915E-2</v>
      </c>
      <c r="S402" s="153">
        <f>ROUND(F402*(X402),3)</f>
        <v>0</v>
      </c>
      <c r="X402">
        <v>0</v>
      </c>
      <c r="Z402">
        <v>0</v>
      </c>
    </row>
    <row r="403" spans="1:26" ht="12" customHeight="1">
      <c r="A403" s="154"/>
      <c r="B403" s="154"/>
      <c r="C403" s="158"/>
      <c r="D403" s="158" t="s">
        <v>416</v>
      </c>
      <c r="E403" s="154"/>
      <c r="F403" s="155"/>
      <c r="G403" s="156"/>
      <c r="H403" s="156"/>
      <c r="I403" s="156"/>
      <c r="J403" s="154"/>
      <c r="K403" s="1"/>
      <c r="L403" s="1"/>
      <c r="M403" s="1"/>
      <c r="N403" s="1"/>
      <c r="O403" s="1"/>
      <c r="P403" s="1"/>
      <c r="S403" s="1"/>
    </row>
    <row r="404" spans="1:26">
      <c r="A404" s="154"/>
      <c r="B404" s="154"/>
      <c r="C404" s="154"/>
      <c r="D404" s="154" t="s">
        <v>528</v>
      </c>
      <c r="E404" s="154"/>
      <c r="F404" s="155">
        <v>6.64</v>
      </c>
      <c r="G404" s="156"/>
      <c r="H404" s="156"/>
      <c r="I404" s="156"/>
      <c r="J404" s="154"/>
      <c r="K404" s="1"/>
      <c r="L404" s="1"/>
      <c r="M404" s="1"/>
      <c r="N404" s="1"/>
      <c r="O404" s="1"/>
      <c r="P404" s="1"/>
      <c r="S404" s="1"/>
    </row>
    <row r="405" spans="1:26" ht="24.95" customHeight="1">
      <c r="A405" s="157">
        <v>65</v>
      </c>
      <c r="B405" s="154" t="s">
        <v>102</v>
      </c>
      <c r="C405" s="159" t="s">
        <v>529</v>
      </c>
      <c r="D405" s="154" t="s">
        <v>530</v>
      </c>
      <c r="E405" s="154" t="s">
        <v>110</v>
      </c>
      <c r="F405" s="155">
        <v>4.1500000000000004</v>
      </c>
      <c r="G405" s="156"/>
      <c r="H405" s="156"/>
      <c r="I405" s="156">
        <f>ROUND(F405*(G405+H405),2)</f>
        <v>0</v>
      </c>
      <c r="J405" s="154">
        <f>ROUND(F405*(N405),2)</f>
        <v>0</v>
      </c>
      <c r="K405" s="1">
        <f>ROUND(F405*(O405),2)</f>
        <v>0</v>
      </c>
      <c r="L405" s="1"/>
      <c r="M405" s="1">
        <f>ROUND(F405*(G405+H405),2)</f>
        <v>0</v>
      </c>
      <c r="N405" s="1">
        <v>0</v>
      </c>
      <c r="O405" s="1"/>
      <c r="P405" s="153">
        <f>ROUND(F405*(R405),3)</f>
        <v>6.2E-2</v>
      </c>
      <c r="Q405" s="160"/>
      <c r="R405" s="160">
        <v>1.4984000000000001E-2</v>
      </c>
      <c r="S405" s="153">
        <f>ROUND(F405*(X405),3)</f>
        <v>0</v>
      </c>
      <c r="X405">
        <v>0</v>
      </c>
      <c r="Z405">
        <v>0</v>
      </c>
    </row>
    <row r="406" spans="1:26" ht="12" customHeight="1">
      <c r="A406" s="154"/>
      <c r="B406" s="154"/>
      <c r="C406" s="158"/>
      <c r="D406" s="158" t="s">
        <v>531</v>
      </c>
      <c r="E406" s="154"/>
      <c r="F406" s="155"/>
      <c r="G406" s="156"/>
      <c r="H406" s="156"/>
      <c r="I406" s="156"/>
      <c r="J406" s="154"/>
      <c r="K406" s="1"/>
      <c r="L406" s="1"/>
      <c r="M406" s="1"/>
      <c r="N406" s="1"/>
      <c r="O406" s="1"/>
      <c r="P406" s="1"/>
      <c r="S406" s="1"/>
    </row>
    <row r="407" spans="1:26">
      <c r="A407" s="154"/>
      <c r="B407" s="154"/>
      <c r="C407" s="154"/>
      <c r="D407" s="154" t="s">
        <v>532</v>
      </c>
      <c r="E407" s="154"/>
      <c r="F407" s="155">
        <v>4.1500000000000004</v>
      </c>
      <c r="G407" s="156"/>
      <c r="H407" s="156"/>
      <c r="I407" s="156"/>
      <c r="J407" s="154"/>
      <c r="K407" s="1"/>
      <c r="L407" s="1"/>
      <c r="M407" s="1"/>
      <c r="N407" s="1"/>
      <c r="O407" s="1"/>
      <c r="P407" s="1"/>
      <c r="S407" s="1"/>
    </row>
    <row r="408" spans="1:26" ht="24.95" customHeight="1">
      <c r="A408" s="157">
        <v>66</v>
      </c>
      <c r="B408" s="154" t="s">
        <v>102</v>
      </c>
      <c r="C408" s="159" t="s">
        <v>533</v>
      </c>
      <c r="D408" s="154" t="s">
        <v>534</v>
      </c>
      <c r="E408" s="154" t="s">
        <v>110</v>
      </c>
      <c r="F408" s="155">
        <v>22.05</v>
      </c>
      <c r="G408" s="156"/>
      <c r="H408" s="156"/>
      <c r="I408" s="156">
        <f>ROUND(F408*(G408+H408),2)</f>
        <v>0</v>
      </c>
      <c r="J408" s="154">
        <f>ROUND(F408*(N408),2)</f>
        <v>0</v>
      </c>
      <c r="K408" s="1">
        <f>ROUND(F408*(O408),2)</f>
        <v>0</v>
      </c>
      <c r="L408" s="1"/>
      <c r="M408" s="1">
        <f>ROUND(F408*(G408+H408),2)</f>
        <v>0</v>
      </c>
      <c r="N408" s="1">
        <v>0</v>
      </c>
      <c r="O408" s="1"/>
      <c r="P408" s="153">
        <f>ROUND(F408*(R408),3)</f>
        <v>0.33</v>
      </c>
      <c r="Q408" s="160"/>
      <c r="R408" s="160">
        <v>1.4984000000000001E-2</v>
      </c>
      <c r="S408" s="153">
        <f>ROUND(F408*(X408),3)</f>
        <v>0</v>
      </c>
      <c r="X408">
        <v>0</v>
      </c>
      <c r="Z408">
        <v>0</v>
      </c>
    </row>
    <row r="409" spans="1:26" ht="12" customHeight="1">
      <c r="A409" s="154"/>
      <c r="B409" s="154"/>
      <c r="C409" s="158"/>
      <c r="D409" s="158" t="s">
        <v>535</v>
      </c>
      <c r="E409" s="154"/>
      <c r="F409" s="155"/>
      <c r="G409" s="156"/>
      <c r="H409" s="156"/>
      <c r="I409" s="156"/>
      <c r="J409" s="154"/>
      <c r="K409" s="1"/>
      <c r="L409" s="1"/>
      <c r="M409" s="1"/>
      <c r="N409" s="1"/>
      <c r="O409" s="1"/>
      <c r="P409" s="1"/>
      <c r="S409" s="1"/>
    </row>
    <row r="410" spans="1:26">
      <c r="A410" s="154"/>
      <c r="B410" s="154"/>
      <c r="C410" s="154"/>
      <c r="D410" s="154" t="s">
        <v>536</v>
      </c>
      <c r="E410" s="154"/>
      <c r="F410" s="155">
        <v>22.05</v>
      </c>
      <c r="G410" s="156"/>
      <c r="H410" s="156"/>
      <c r="I410" s="156"/>
      <c r="J410" s="154"/>
      <c r="K410" s="1"/>
      <c r="L410" s="1"/>
      <c r="M410" s="1"/>
      <c r="N410" s="1"/>
      <c r="O410" s="1"/>
      <c r="P410" s="1"/>
      <c r="S410" s="1"/>
    </row>
    <row r="411" spans="1:26" ht="35.1" customHeight="1">
      <c r="A411" s="157">
        <v>67</v>
      </c>
      <c r="B411" s="154" t="s">
        <v>102</v>
      </c>
      <c r="C411" s="159" t="s">
        <v>537</v>
      </c>
      <c r="D411" s="154" t="s">
        <v>538</v>
      </c>
      <c r="E411" s="154" t="s">
        <v>352</v>
      </c>
      <c r="F411" s="155">
        <v>7.8650000000000011</v>
      </c>
      <c r="G411" s="156"/>
      <c r="H411" s="156"/>
      <c r="I411" s="156">
        <f>ROUND(F411*(G411+H411),2)</f>
        <v>0</v>
      </c>
      <c r="J411" s="154">
        <f>ROUND(F411*(N411),2)</f>
        <v>0</v>
      </c>
      <c r="K411" s="1">
        <f>ROUND(F411*(O411),2)</f>
        <v>0</v>
      </c>
      <c r="L411" s="1"/>
      <c r="M411" s="1">
        <f>ROUND(F411*(G411+H411),2)</f>
        <v>0</v>
      </c>
      <c r="N411" s="1">
        <v>0</v>
      </c>
      <c r="O411" s="1"/>
      <c r="P411" s="153">
        <f>ROUND(F411*(R411),3)</f>
        <v>8.1000000000000003E-2</v>
      </c>
      <c r="Q411" s="160"/>
      <c r="R411" s="160">
        <v>1.0359999999999999E-2</v>
      </c>
      <c r="S411" s="153">
        <f>ROUND(F411*(X411),3)</f>
        <v>0</v>
      </c>
      <c r="X411">
        <v>0</v>
      </c>
      <c r="Z411">
        <v>0</v>
      </c>
    </row>
    <row r="412" spans="1:26">
      <c r="A412" s="154"/>
      <c r="B412" s="154"/>
      <c r="C412" s="158"/>
      <c r="D412" s="158" t="s">
        <v>539</v>
      </c>
      <c r="E412" s="154"/>
      <c r="F412" s="155">
        <v>2.7450000000000001</v>
      </c>
      <c r="G412" s="156"/>
      <c r="H412" s="156"/>
      <c r="I412" s="156"/>
      <c r="J412" s="154"/>
      <c r="K412" s="1"/>
      <c r="L412" s="1"/>
      <c r="M412" s="1"/>
      <c r="N412" s="1"/>
      <c r="O412" s="1"/>
      <c r="P412" s="1"/>
      <c r="S412" s="1"/>
    </row>
    <row r="413" spans="1:26">
      <c r="A413" s="154"/>
      <c r="B413" s="154"/>
      <c r="C413" s="158"/>
      <c r="D413" s="158" t="s">
        <v>540</v>
      </c>
      <c r="E413" s="154"/>
      <c r="F413" s="155">
        <v>5.120000000000001</v>
      </c>
      <c r="G413" s="156"/>
      <c r="H413" s="156"/>
      <c r="I413" s="156"/>
      <c r="J413" s="154"/>
      <c r="K413" s="1"/>
      <c r="L413" s="1"/>
      <c r="M413" s="1"/>
      <c r="N413" s="1"/>
      <c r="O413" s="1"/>
      <c r="P413" s="1"/>
      <c r="S413" s="1"/>
    </row>
    <row r="414" spans="1:26" ht="24.95" customHeight="1">
      <c r="A414" s="157">
        <v>68</v>
      </c>
      <c r="B414" s="154" t="s">
        <v>102</v>
      </c>
      <c r="C414" s="159" t="s">
        <v>541</v>
      </c>
      <c r="D414" s="154" t="s">
        <v>542</v>
      </c>
      <c r="E414" s="154" t="s">
        <v>110</v>
      </c>
      <c r="F414" s="155">
        <v>16.421999999999997</v>
      </c>
      <c r="G414" s="156"/>
      <c r="H414" s="156"/>
      <c r="I414" s="156">
        <f>ROUND(F414*(G414+H414),2)</f>
        <v>0</v>
      </c>
      <c r="J414" s="154">
        <f>ROUND(F414*(N414),2)</f>
        <v>0</v>
      </c>
      <c r="K414" s="1">
        <f>ROUND(F414*(O414),2)</f>
        <v>0</v>
      </c>
      <c r="L414" s="1"/>
      <c r="M414" s="1">
        <f>ROUND(F414*(G414+H414),2)</f>
        <v>0</v>
      </c>
      <c r="N414" s="1">
        <v>0</v>
      </c>
      <c r="O414" s="1"/>
      <c r="P414" s="153">
        <f>ROUND(F414*(R414),3)</f>
        <v>0.16800000000000001</v>
      </c>
      <c r="Q414" s="160"/>
      <c r="R414" s="160">
        <v>1.026E-2</v>
      </c>
      <c r="S414" s="153">
        <f>ROUND(F414*(X414),3)</f>
        <v>0</v>
      </c>
      <c r="X414">
        <v>0</v>
      </c>
      <c r="Z414">
        <v>0</v>
      </c>
    </row>
    <row r="415" spans="1:26" ht="12" customHeight="1">
      <c r="A415" s="154"/>
      <c r="B415" s="154"/>
      <c r="C415" s="158"/>
      <c r="D415" s="158" t="s">
        <v>180</v>
      </c>
      <c r="E415" s="154"/>
      <c r="F415" s="155"/>
      <c r="G415" s="156"/>
      <c r="H415" s="156"/>
      <c r="I415" s="156"/>
      <c r="J415" s="154"/>
      <c r="K415" s="1"/>
      <c r="L415" s="1"/>
      <c r="M415" s="1"/>
      <c r="N415" s="1"/>
      <c r="O415" s="1"/>
      <c r="P415" s="1"/>
      <c r="S415" s="1"/>
    </row>
    <row r="416" spans="1:26">
      <c r="A416" s="154"/>
      <c r="B416" s="154"/>
      <c r="C416" s="154"/>
      <c r="D416" s="154" t="s">
        <v>543</v>
      </c>
      <c r="E416" s="154"/>
      <c r="F416" s="155">
        <v>16.421999999999997</v>
      </c>
      <c r="G416" s="156"/>
      <c r="H416" s="156"/>
      <c r="I416" s="156"/>
      <c r="J416" s="154"/>
      <c r="K416" s="1"/>
      <c r="L416" s="1"/>
      <c r="M416" s="1"/>
      <c r="N416" s="1"/>
      <c r="O416" s="1"/>
      <c r="P416" s="1"/>
      <c r="S416" s="1"/>
    </row>
    <row r="417" spans="1:26" ht="24.95" customHeight="1">
      <c r="A417" s="157">
        <v>69</v>
      </c>
      <c r="B417" s="154" t="s">
        <v>102</v>
      </c>
      <c r="C417" s="159" t="s">
        <v>544</v>
      </c>
      <c r="D417" s="154" t="s">
        <v>545</v>
      </c>
      <c r="E417" s="154" t="s">
        <v>110</v>
      </c>
      <c r="F417" s="155">
        <v>591.93274999999994</v>
      </c>
      <c r="G417" s="156"/>
      <c r="H417" s="156"/>
      <c r="I417" s="156">
        <f>ROUND(F417*(G417+H417),2)</f>
        <v>0</v>
      </c>
      <c r="J417" s="154">
        <f>ROUND(F417*(N417),2)</f>
        <v>0</v>
      </c>
      <c r="K417" s="1">
        <f>ROUND(F417*(O417),2)</f>
        <v>0</v>
      </c>
      <c r="L417" s="1"/>
      <c r="M417" s="1">
        <f>ROUND(F417*(G417+H417),2)</f>
        <v>0</v>
      </c>
      <c r="N417" s="1">
        <v>0</v>
      </c>
      <c r="O417" s="1"/>
      <c r="P417" s="153">
        <f>ROUND(F417*(R417),3)</f>
        <v>6.4279999999999999</v>
      </c>
      <c r="Q417" s="160"/>
      <c r="R417" s="160">
        <v>1.086E-2</v>
      </c>
      <c r="S417" s="153">
        <f>ROUND(F417*(X417),3)</f>
        <v>0</v>
      </c>
      <c r="X417">
        <v>0</v>
      </c>
      <c r="Z417">
        <v>0</v>
      </c>
    </row>
    <row r="418" spans="1:26" ht="12" customHeight="1">
      <c r="A418" s="154"/>
      <c r="B418" s="154"/>
      <c r="C418" s="158"/>
      <c r="D418" s="158" t="s">
        <v>184</v>
      </c>
      <c r="E418" s="154"/>
      <c r="F418" s="155"/>
      <c r="G418" s="156"/>
      <c r="H418" s="156"/>
      <c r="I418" s="156"/>
      <c r="J418" s="154"/>
      <c r="K418" s="1"/>
      <c r="L418" s="1"/>
      <c r="M418" s="1"/>
      <c r="N418" s="1"/>
      <c r="O418" s="1"/>
      <c r="P418" s="1"/>
      <c r="S418" s="1"/>
    </row>
    <row r="419" spans="1:26">
      <c r="A419" s="154"/>
      <c r="B419" s="154"/>
      <c r="C419" s="154"/>
      <c r="D419" s="154" t="s">
        <v>546</v>
      </c>
      <c r="E419" s="154"/>
      <c r="F419" s="155">
        <v>306.94424999999995</v>
      </c>
      <c r="G419" s="156"/>
      <c r="H419" s="156"/>
      <c r="I419" s="156"/>
      <c r="J419" s="154"/>
      <c r="K419" s="1"/>
      <c r="L419" s="1"/>
      <c r="M419" s="1"/>
      <c r="N419" s="1"/>
      <c r="O419" s="1"/>
      <c r="P419" s="1"/>
      <c r="Q419" t="s">
        <v>90</v>
      </c>
      <c r="S419" s="1"/>
    </row>
    <row r="420" spans="1:26" ht="12" customHeight="1">
      <c r="A420" s="154"/>
      <c r="B420" s="154"/>
      <c r="C420" s="158"/>
      <c r="D420" s="158" t="s">
        <v>547</v>
      </c>
      <c r="E420" s="154"/>
      <c r="F420" s="155"/>
      <c r="G420" s="156"/>
      <c r="H420" s="156"/>
      <c r="I420" s="156"/>
      <c r="J420" s="154"/>
      <c r="K420" s="1"/>
      <c r="L420" s="1"/>
      <c r="M420" s="1"/>
      <c r="N420" s="1"/>
      <c r="O420" s="1"/>
      <c r="P420" s="1"/>
      <c r="S420" s="1"/>
    </row>
    <row r="421" spans="1:26" ht="34.5">
      <c r="A421" s="154"/>
      <c r="B421" s="154"/>
      <c r="C421" s="154"/>
      <c r="D421" s="154" t="s">
        <v>548</v>
      </c>
      <c r="E421" s="154"/>
      <c r="F421" s="155">
        <v>-49.53</v>
      </c>
      <c r="G421" s="156"/>
      <c r="H421" s="156"/>
      <c r="I421" s="156"/>
      <c r="J421" s="154"/>
      <c r="K421" s="1"/>
      <c r="L421" s="1"/>
      <c r="M421" s="1"/>
      <c r="N421" s="1"/>
      <c r="O421" s="1"/>
      <c r="P421" s="1"/>
      <c r="S421" s="1"/>
    </row>
    <row r="422" spans="1:26" ht="12" customHeight="1">
      <c r="A422" s="154"/>
      <c r="B422" s="154"/>
      <c r="C422" s="158"/>
      <c r="D422" s="158" t="s">
        <v>182</v>
      </c>
      <c r="E422" s="154"/>
      <c r="F422" s="155"/>
      <c r="G422" s="156"/>
      <c r="H422" s="156"/>
      <c r="I422" s="156"/>
      <c r="J422" s="154"/>
      <c r="K422" s="1"/>
      <c r="L422" s="1"/>
      <c r="M422" s="1"/>
      <c r="N422" s="1"/>
      <c r="O422" s="1"/>
      <c r="P422" s="1"/>
      <c r="S422" s="1"/>
    </row>
    <row r="423" spans="1:26">
      <c r="A423" s="154"/>
      <c r="B423" s="154"/>
      <c r="C423" s="154"/>
      <c r="D423" s="154" t="s">
        <v>549</v>
      </c>
      <c r="E423" s="154"/>
      <c r="F423" s="155">
        <v>35.988</v>
      </c>
      <c r="G423" s="156"/>
      <c r="H423" s="156"/>
      <c r="I423" s="156"/>
      <c r="J423" s="154"/>
      <c r="K423" s="1"/>
      <c r="L423" s="1"/>
      <c r="M423" s="1"/>
      <c r="N423" s="1"/>
      <c r="O423" s="1"/>
      <c r="P423" s="1"/>
      <c r="S423" s="1"/>
    </row>
    <row r="424" spans="1:26" ht="12" customHeight="1">
      <c r="A424" s="154"/>
      <c r="B424" s="154"/>
      <c r="C424" s="158"/>
      <c r="D424" s="158" t="s">
        <v>174</v>
      </c>
      <c r="E424" s="154"/>
      <c r="F424" s="155"/>
      <c r="G424" s="156"/>
      <c r="H424" s="156"/>
      <c r="I424" s="156"/>
      <c r="J424" s="154"/>
      <c r="K424" s="1"/>
      <c r="L424" s="1"/>
      <c r="M424" s="1"/>
      <c r="N424" s="1"/>
      <c r="O424" s="1"/>
      <c r="P424" s="1"/>
      <c r="S424" s="1"/>
    </row>
    <row r="425" spans="1:26">
      <c r="A425" s="154"/>
      <c r="B425" s="154"/>
      <c r="C425" s="154"/>
      <c r="D425" s="154" t="s">
        <v>550</v>
      </c>
      <c r="E425" s="154"/>
      <c r="F425" s="155">
        <v>249.87550000000002</v>
      </c>
      <c r="G425" s="156"/>
      <c r="H425" s="156"/>
      <c r="I425" s="156"/>
      <c r="J425" s="154"/>
      <c r="K425" s="1"/>
      <c r="L425" s="1"/>
      <c r="M425" s="1"/>
      <c r="N425" s="1"/>
      <c r="O425" s="1"/>
      <c r="P425" s="1"/>
      <c r="S425" s="1"/>
    </row>
    <row r="426" spans="1:26" ht="12" customHeight="1">
      <c r="A426" s="154"/>
      <c r="B426" s="154"/>
      <c r="C426" s="158"/>
      <c r="D426" s="158" t="s">
        <v>551</v>
      </c>
      <c r="E426" s="154"/>
      <c r="F426" s="155"/>
      <c r="G426" s="156"/>
      <c r="H426" s="156"/>
      <c r="I426" s="156"/>
      <c r="J426" s="154"/>
      <c r="K426" s="1"/>
      <c r="L426" s="1"/>
      <c r="M426" s="1"/>
      <c r="N426" s="1"/>
      <c r="O426" s="1"/>
      <c r="P426" s="1"/>
      <c r="S426" s="1"/>
    </row>
    <row r="427" spans="1:26" ht="24" customHeight="1">
      <c r="A427" s="154"/>
      <c r="B427" s="154"/>
      <c r="C427" s="154"/>
      <c r="D427" s="154" t="s">
        <v>552</v>
      </c>
      <c r="E427" s="154"/>
      <c r="F427" s="155">
        <v>-34.616</v>
      </c>
      <c r="G427" s="156"/>
      <c r="H427" s="156"/>
      <c r="I427" s="156"/>
      <c r="J427" s="154"/>
      <c r="K427" s="1"/>
      <c r="L427" s="1"/>
      <c r="M427" s="1"/>
      <c r="N427" s="1"/>
      <c r="O427" s="1"/>
      <c r="P427" s="1"/>
      <c r="S427" s="1"/>
    </row>
    <row r="428" spans="1:26" ht="12" customHeight="1">
      <c r="A428" s="154"/>
      <c r="B428" s="154"/>
      <c r="C428" s="158"/>
      <c r="D428" s="158" t="s">
        <v>180</v>
      </c>
      <c r="E428" s="154"/>
      <c r="F428" s="155"/>
      <c r="G428" s="156"/>
      <c r="H428" s="156"/>
      <c r="I428" s="156"/>
      <c r="J428" s="154"/>
      <c r="K428" s="1"/>
      <c r="L428" s="1"/>
      <c r="M428" s="1"/>
      <c r="N428" s="1"/>
      <c r="O428" s="1"/>
      <c r="P428" s="1"/>
      <c r="S428" s="1"/>
    </row>
    <row r="429" spans="1:26">
      <c r="A429" s="154"/>
      <c r="B429" s="154"/>
      <c r="C429" s="154"/>
      <c r="D429" s="154" t="s">
        <v>553</v>
      </c>
      <c r="E429" s="154"/>
      <c r="F429" s="155">
        <v>102.102</v>
      </c>
      <c r="G429" s="154"/>
      <c r="H429" s="154"/>
      <c r="I429" s="154"/>
      <c r="J429" s="154"/>
      <c r="K429" s="1"/>
      <c r="L429" s="1"/>
      <c r="M429" s="1"/>
      <c r="N429" s="1"/>
      <c r="O429" s="1"/>
      <c r="P429" s="1"/>
      <c r="S429" s="1"/>
    </row>
    <row r="430" spans="1:26" ht="12" customHeight="1">
      <c r="A430" s="154"/>
      <c r="B430" s="154"/>
      <c r="C430" s="158"/>
      <c r="D430" s="158" t="s">
        <v>547</v>
      </c>
      <c r="E430" s="154"/>
      <c r="F430" s="154"/>
      <c r="G430" s="154"/>
      <c r="H430" s="154"/>
      <c r="I430" s="154"/>
      <c r="J430" s="154"/>
      <c r="K430" s="1"/>
      <c r="L430" s="1"/>
      <c r="M430" s="1"/>
      <c r="N430" s="1"/>
      <c r="O430" s="1"/>
      <c r="P430" s="1"/>
      <c r="S430" s="1"/>
    </row>
    <row r="431" spans="1:26">
      <c r="A431" s="154"/>
      <c r="B431" s="154"/>
      <c r="C431" s="154"/>
      <c r="D431" s="154" t="s">
        <v>554</v>
      </c>
      <c r="E431" s="154"/>
      <c r="F431" s="155">
        <v>-18.831000000000003</v>
      </c>
      <c r="G431" s="154"/>
      <c r="H431" s="154"/>
      <c r="I431" s="154"/>
      <c r="J431" s="154"/>
      <c r="K431" s="1"/>
      <c r="L431" s="1"/>
      <c r="M431" s="1"/>
      <c r="N431" s="1"/>
      <c r="O431" s="1"/>
      <c r="P431" s="1"/>
      <c r="S431" s="1"/>
    </row>
    <row r="432" spans="1:26" ht="24.95" customHeight="1">
      <c r="A432" s="157">
        <v>70</v>
      </c>
      <c r="B432" s="154" t="s">
        <v>102</v>
      </c>
      <c r="C432" s="159" t="s">
        <v>555</v>
      </c>
      <c r="D432" s="154" t="s">
        <v>556</v>
      </c>
      <c r="E432" s="154" t="s">
        <v>110</v>
      </c>
      <c r="F432" s="155">
        <v>147.09900000000002</v>
      </c>
      <c r="G432" s="156"/>
      <c r="H432" s="154"/>
      <c r="I432" s="156">
        <f>ROUND(F432*(G432+H432),2)</f>
        <v>0</v>
      </c>
      <c r="J432" s="154">
        <f>ROUND(F432*(N432),2)</f>
        <v>0</v>
      </c>
      <c r="K432" s="1">
        <f>ROUND(F432*(O432),2)</f>
        <v>0</v>
      </c>
      <c r="L432" s="1"/>
      <c r="M432" s="1">
        <f>ROUND(F432*(G432+H432),2)</f>
        <v>0</v>
      </c>
      <c r="N432" s="1">
        <v>0</v>
      </c>
      <c r="O432" s="1"/>
      <c r="P432" s="153">
        <f>ROUND(F432*(R432),3)</f>
        <v>1.236</v>
      </c>
      <c r="Q432" s="160"/>
      <c r="R432" s="160">
        <v>8.3999999999999995E-3</v>
      </c>
      <c r="S432" s="153">
        <f>ROUND(F432*(X432),3)</f>
        <v>0</v>
      </c>
      <c r="X432">
        <v>0</v>
      </c>
      <c r="Z432">
        <v>0</v>
      </c>
    </row>
    <row r="433" spans="1:26" ht="12" customHeight="1">
      <c r="A433" s="154"/>
      <c r="B433" s="154"/>
      <c r="C433" s="158"/>
      <c r="D433" s="158" t="s">
        <v>496</v>
      </c>
      <c r="E433" s="154"/>
      <c r="F433" s="154"/>
      <c r="G433" s="154"/>
      <c r="H433" s="154"/>
      <c r="I433" s="154"/>
      <c r="J433" s="154"/>
      <c r="K433" s="1"/>
      <c r="L433" s="1"/>
      <c r="M433" s="1"/>
      <c r="N433" s="1"/>
      <c r="O433" s="1"/>
      <c r="P433" s="1"/>
      <c r="S433" s="1"/>
    </row>
    <row r="434" spans="1:26" ht="24" customHeight="1">
      <c r="A434" s="154"/>
      <c r="B434" s="154"/>
      <c r="C434" s="154"/>
      <c r="D434" s="154" t="s">
        <v>557</v>
      </c>
      <c r="E434" s="154"/>
      <c r="F434" s="155">
        <v>32.952000000000005</v>
      </c>
      <c r="G434" s="154"/>
      <c r="H434" s="154"/>
      <c r="I434" s="154"/>
      <c r="J434" s="154"/>
      <c r="K434" s="1"/>
      <c r="L434" s="1"/>
      <c r="M434" s="1"/>
      <c r="N434" s="1"/>
      <c r="O434" s="1"/>
      <c r="P434" s="1"/>
      <c r="S434" s="1"/>
    </row>
    <row r="435" spans="1:26">
      <c r="A435" s="154"/>
      <c r="B435" s="154"/>
      <c r="C435" s="158"/>
      <c r="D435" s="158" t="s">
        <v>558</v>
      </c>
      <c r="E435" s="154"/>
      <c r="F435" s="155">
        <v>2.16</v>
      </c>
      <c r="G435" s="154"/>
      <c r="H435" s="154"/>
      <c r="I435" s="154"/>
      <c r="J435" s="154"/>
      <c r="K435" s="1"/>
      <c r="L435" s="1"/>
      <c r="M435" s="1"/>
      <c r="N435" s="1"/>
      <c r="O435" s="1"/>
      <c r="P435" s="1"/>
      <c r="S435" s="1"/>
    </row>
    <row r="436" spans="1:26" ht="24" customHeight="1">
      <c r="A436" s="154"/>
      <c r="B436" s="154"/>
      <c r="C436" s="158"/>
      <c r="D436" s="158" t="s">
        <v>559</v>
      </c>
      <c r="E436" s="154"/>
      <c r="F436" s="155">
        <v>85.135999999999996</v>
      </c>
      <c r="G436" s="154"/>
      <c r="H436" s="154"/>
      <c r="I436" s="154"/>
      <c r="J436" s="154"/>
      <c r="K436" s="1"/>
      <c r="L436" s="1"/>
      <c r="M436" s="1"/>
      <c r="N436" s="1"/>
      <c r="O436" s="1"/>
      <c r="P436" s="1"/>
      <c r="S436" s="1"/>
    </row>
    <row r="437" spans="1:26">
      <c r="A437" s="154"/>
      <c r="B437" s="154"/>
      <c r="C437" s="158"/>
      <c r="D437" s="158" t="s">
        <v>560</v>
      </c>
      <c r="E437" s="154"/>
      <c r="F437" s="155">
        <v>12.612000000000002</v>
      </c>
      <c r="G437" s="154"/>
      <c r="H437" s="154"/>
      <c r="I437" s="154"/>
      <c r="J437" s="154"/>
      <c r="K437" s="1"/>
      <c r="L437" s="1"/>
      <c r="M437" s="1"/>
      <c r="N437" s="1"/>
      <c r="O437" s="1"/>
      <c r="P437" s="1"/>
      <c r="S437" s="1"/>
    </row>
    <row r="438" spans="1:26" ht="12" customHeight="1">
      <c r="A438" s="154"/>
      <c r="B438" s="154"/>
      <c r="C438" s="158"/>
      <c r="D438" s="158" t="s">
        <v>561</v>
      </c>
      <c r="E438" s="154"/>
      <c r="F438" s="154"/>
      <c r="G438" s="154"/>
      <c r="H438" s="154"/>
      <c r="I438" s="154"/>
      <c r="J438" s="154"/>
      <c r="K438" s="1"/>
      <c r="L438" s="1"/>
      <c r="M438" s="1"/>
      <c r="N438" s="1"/>
      <c r="O438" s="1"/>
      <c r="P438" s="1"/>
      <c r="S438" s="1"/>
    </row>
    <row r="439" spans="1:26">
      <c r="A439" s="154"/>
      <c r="B439" s="154"/>
      <c r="C439" s="154"/>
      <c r="D439" s="154" t="s">
        <v>562</v>
      </c>
      <c r="E439" s="154"/>
      <c r="F439" s="155">
        <v>14.239000000000001</v>
      </c>
      <c r="G439" s="154"/>
      <c r="H439" s="154"/>
      <c r="I439" s="154"/>
      <c r="J439" s="154"/>
      <c r="K439" s="1"/>
      <c r="L439" s="1"/>
      <c r="M439" s="1"/>
      <c r="N439" s="1"/>
      <c r="O439" s="1"/>
      <c r="P439" s="1"/>
      <c r="S439" s="1"/>
    </row>
    <row r="440" spans="1:26" ht="24.95" customHeight="1">
      <c r="A440" s="157">
        <v>71</v>
      </c>
      <c r="B440" s="154" t="s">
        <v>102</v>
      </c>
      <c r="C440" s="159" t="s">
        <v>563</v>
      </c>
      <c r="D440" s="154" t="s">
        <v>564</v>
      </c>
      <c r="E440" s="154" t="s">
        <v>248</v>
      </c>
      <c r="F440" s="155">
        <v>28.11</v>
      </c>
      <c r="G440" s="156"/>
      <c r="H440" s="154"/>
      <c r="I440" s="156">
        <f>ROUND(F440*(G440+H440),2)</f>
        <v>0</v>
      </c>
      <c r="J440" s="154">
        <f>ROUND(F440*(N440),2)</f>
        <v>0</v>
      </c>
      <c r="K440" s="1">
        <f>ROUND(F440*(O440),2)</f>
        <v>0</v>
      </c>
      <c r="L440" s="1"/>
      <c r="M440" s="1">
        <f>ROUND(F440*(G440+H440),2)</f>
        <v>0</v>
      </c>
      <c r="N440" s="1">
        <v>0</v>
      </c>
      <c r="O440" s="1"/>
      <c r="P440" s="153">
        <f>ROUND(F440*(R440),3)</f>
        <v>0.39800000000000002</v>
      </c>
      <c r="Q440" s="160"/>
      <c r="R440" s="160">
        <v>1.417E-2</v>
      </c>
      <c r="S440" s="153">
        <f>ROUND(F440*(X440),3)</f>
        <v>0</v>
      </c>
      <c r="X440">
        <v>0</v>
      </c>
      <c r="Z440">
        <v>0</v>
      </c>
    </row>
    <row r="441" spans="1:26" ht="12" customHeight="1">
      <c r="A441" s="154"/>
      <c r="B441" s="154"/>
      <c r="C441" s="158"/>
      <c r="D441" s="158" t="s">
        <v>565</v>
      </c>
      <c r="E441" s="154"/>
      <c r="F441" s="154"/>
      <c r="G441" s="154"/>
      <c r="H441" s="154"/>
      <c r="I441" s="154"/>
      <c r="J441" s="154"/>
      <c r="K441" s="1"/>
      <c r="L441" s="1"/>
      <c r="M441" s="1"/>
      <c r="N441" s="1"/>
      <c r="O441" s="1"/>
      <c r="P441" s="1"/>
      <c r="S441" s="1"/>
    </row>
    <row r="442" spans="1:26">
      <c r="A442" s="154"/>
      <c r="B442" s="154"/>
      <c r="C442" s="154"/>
      <c r="D442" s="154" t="s">
        <v>566</v>
      </c>
      <c r="E442" s="154"/>
      <c r="F442" s="155">
        <v>28.11</v>
      </c>
      <c r="G442" s="154"/>
      <c r="H442" s="154"/>
      <c r="I442" s="154"/>
      <c r="J442" s="154"/>
      <c r="K442" s="1"/>
      <c r="L442" s="1"/>
      <c r="M442" s="1"/>
      <c r="N442" s="1"/>
      <c r="O442" s="1"/>
      <c r="P442" s="1"/>
      <c r="Q442" t="s">
        <v>90</v>
      </c>
      <c r="S442" s="1"/>
    </row>
    <row r="443" spans="1:26" ht="24.95" customHeight="1">
      <c r="A443" s="157">
        <v>72</v>
      </c>
      <c r="B443" s="154" t="s">
        <v>102</v>
      </c>
      <c r="C443" s="159" t="s">
        <v>567</v>
      </c>
      <c r="D443" s="154" t="s">
        <v>568</v>
      </c>
      <c r="E443" s="154" t="s">
        <v>110</v>
      </c>
      <c r="F443" s="155">
        <v>1.77</v>
      </c>
      <c r="G443" s="156"/>
      <c r="H443" s="154"/>
      <c r="I443" s="156">
        <f>ROUND(F443*(G443+H443),2)</f>
        <v>0</v>
      </c>
      <c r="J443" s="154">
        <f>ROUND(F443*(N443),2)</f>
        <v>0</v>
      </c>
      <c r="K443" s="1">
        <f>ROUND(F443*(O443),2)</f>
        <v>0</v>
      </c>
      <c r="L443" s="1"/>
      <c r="M443" s="1">
        <f>ROUND(F443*(G443+H443),2)</f>
        <v>0</v>
      </c>
      <c r="N443" s="1">
        <v>0</v>
      </c>
      <c r="O443" s="1"/>
      <c r="P443" s="153">
        <f>ROUND(F443*(R443),3)</f>
        <v>2.8000000000000001E-2</v>
      </c>
      <c r="Q443" s="160"/>
      <c r="R443" s="160">
        <v>1.566E-2</v>
      </c>
      <c r="S443" s="153">
        <f>ROUND(F443*(X443),3)</f>
        <v>0</v>
      </c>
      <c r="X443">
        <v>0</v>
      </c>
      <c r="Z443">
        <v>0</v>
      </c>
    </row>
    <row r="444" spans="1:26" ht="12" customHeight="1">
      <c r="A444" s="154"/>
      <c r="B444" s="154"/>
      <c r="C444" s="158"/>
      <c r="D444" s="158" t="s">
        <v>368</v>
      </c>
      <c r="E444" s="154"/>
      <c r="F444" s="154"/>
      <c r="G444" s="154"/>
      <c r="H444" s="154"/>
      <c r="I444" s="154"/>
      <c r="J444" s="154"/>
      <c r="K444" s="1"/>
      <c r="L444" s="1"/>
      <c r="M444" s="1"/>
      <c r="N444" s="1"/>
      <c r="O444" s="1"/>
      <c r="P444" s="1"/>
      <c r="S444" s="1"/>
    </row>
    <row r="445" spans="1:26">
      <c r="A445" s="154"/>
      <c r="B445" s="154"/>
      <c r="C445" s="154"/>
      <c r="D445" s="154" t="s">
        <v>569</v>
      </c>
      <c r="E445" s="154"/>
      <c r="F445" s="155">
        <v>1.77</v>
      </c>
      <c r="G445" s="154"/>
      <c r="H445" s="154"/>
      <c r="I445" s="154"/>
      <c r="J445" s="154"/>
      <c r="K445" s="1"/>
      <c r="L445" s="1"/>
      <c r="M445" s="1"/>
      <c r="N445" s="1"/>
      <c r="O445" s="1"/>
      <c r="P445" s="1"/>
      <c r="S445" s="1"/>
    </row>
    <row r="446" spans="1:26" ht="24.95" customHeight="1">
      <c r="A446" s="157">
        <v>73</v>
      </c>
      <c r="B446" s="154" t="s">
        <v>102</v>
      </c>
      <c r="C446" s="159" t="s">
        <v>570</v>
      </c>
      <c r="D446" s="154" t="s">
        <v>571</v>
      </c>
      <c r="E446" s="154" t="s">
        <v>87</v>
      </c>
      <c r="F446" s="155">
        <v>19.58043</v>
      </c>
      <c r="G446" s="156"/>
      <c r="H446" s="154"/>
      <c r="I446" s="156">
        <f>ROUND(F446*(G446+H446),2)</f>
        <v>0</v>
      </c>
      <c r="J446" s="154">
        <f>ROUND(F446*(N446),2)</f>
        <v>0</v>
      </c>
      <c r="K446" s="1">
        <f>ROUND(F446*(O446),2)</f>
        <v>0</v>
      </c>
      <c r="L446" s="1"/>
      <c r="M446" s="1">
        <f>ROUND(F446*(G446+H446),2)</f>
        <v>0</v>
      </c>
      <c r="N446" s="1">
        <v>0</v>
      </c>
      <c r="O446" s="1"/>
      <c r="P446" s="153">
        <f>ROUND(F446*(R446),3)</f>
        <v>47.405000000000001</v>
      </c>
      <c r="Q446" s="160"/>
      <c r="R446" s="160">
        <v>2.4210275700000001</v>
      </c>
      <c r="S446" s="153">
        <f>ROUND(F446*(X446),3)</f>
        <v>0</v>
      </c>
      <c r="X446">
        <v>0</v>
      </c>
      <c r="Z446">
        <v>0</v>
      </c>
    </row>
    <row r="447" spans="1:26" ht="12" customHeight="1">
      <c r="A447" s="154"/>
      <c r="B447" s="154"/>
      <c r="C447" s="158"/>
      <c r="D447" s="158" t="s">
        <v>572</v>
      </c>
      <c r="E447" s="154"/>
      <c r="F447" s="154"/>
      <c r="G447" s="154"/>
      <c r="H447" s="154"/>
      <c r="I447" s="154"/>
      <c r="J447" s="154"/>
      <c r="K447" s="1"/>
      <c r="L447" s="1"/>
      <c r="M447" s="1"/>
      <c r="N447" s="1"/>
      <c r="O447" s="1"/>
      <c r="P447" s="1"/>
      <c r="S447" s="1"/>
    </row>
    <row r="448" spans="1:26">
      <c r="A448" s="154"/>
      <c r="B448" s="154"/>
      <c r="C448" s="154"/>
      <c r="D448" s="154" t="s">
        <v>573</v>
      </c>
      <c r="E448" s="154"/>
      <c r="F448" s="155">
        <v>12.54508</v>
      </c>
      <c r="G448" s="154"/>
      <c r="H448" s="154"/>
      <c r="I448" s="154"/>
      <c r="J448" s="154"/>
      <c r="K448" s="1"/>
      <c r="L448" s="1"/>
      <c r="M448" s="1"/>
      <c r="N448" s="1"/>
      <c r="O448" s="1"/>
      <c r="P448" s="1"/>
      <c r="Q448" t="s">
        <v>90</v>
      </c>
      <c r="S448" s="1"/>
    </row>
    <row r="449" spans="1:26" ht="12" customHeight="1">
      <c r="A449" s="154"/>
      <c r="B449" s="154"/>
      <c r="C449" s="158"/>
      <c r="D449" s="158" t="s">
        <v>574</v>
      </c>
      <c r="E449" s="154"/>
      <c r="F449" s="154"/>
      <c r="G449" s="154"/>
      <c r="H449" s="154"/>
      <c r="I449" s="154"/>
      <c r="J449" s="154"/>
      <c r="K449" s="1"/>
      <c r="L449" s="1"/>
      <c r="M449" s="1"/>
      <c r="N449" s="1"/>
      <c r="O449" s="1"/>
      <c r="P449" s="1"/>
      <c r="S449" s="1"/>
    </row>
    <row r="450" spans="1:26">
      <c r="A450" s="154"/>
      <c r="B450" s="154"/>
      <c r="C450" s="154"/>
      <c r="D450" s="154" t="s">
        <v>575</v>
      </c>
      <c r="E450" s="154"/>
      <c r="F450" s="155">
        <v>2.2183700000000002</v>
      </c>
      <c r="G450" s="154"/>
      <c r="H450" s="154"/>
      <c r="I450" s="154"/>
      <c r="J450" s="154"/>
      <c r="K450" s="1"/>
      <c r="L450" s="1"/>
      <c r="M450" s="1"/>
      <c r="N450" s="1"/>
      <c r="O450" s="1"/>
      <c r="P450" s="1"/>
      <c r="Q450" t="s">
        <v>90</v>
      </c>
      <c r="S450" s="1"/>
    </row>
    <row r="451" spans="1:26" ht="12" customHeight="1">
      <c r="A451" s="154"/>
      <c r="B451" s="154"/>
      <c r="C451" s="158"/>
      <c r="D451" s="158" t="s">
        <v>576</v>
      </c>
      <c r="E451" s="154"/>
      <c r="F451" s="154"/>
      <c r="G451" s="154"/>
      <c r="H451" s="154"/>
      <c r="I451" s="154"/>
      <c r="J451" s="154"/>
      <c r="K451" s="1"/>
      <c r="L451" s="1"/>
      <c r="M451" s="1"/>
      <c r="N451" s="1"/>
      <c r="O451" s="1"/>
      <c r="P451" s="1"/>
      <c r="S451" s="1"/>
    </row>
    <row r="452" spans="1:26">
      <c r="A452" s="154"/>
      <c r="B452" s="154"/>
      <c r="C452" s="154"/>
      <c r="D452" s="154" t="s">
        <v>577</v>
      </c>
      <c r="E452" s="154"/>
      <c r="F452" s="155">
        <v>0.78390000000000004</v>
      </c>
      <c r="G452" s="154"/>
      <c r="H452" s="154"/>
      <c r="I452" s="154"/>
      <c r="J452" s="154"/>
      <c r="K452" s="1"/>
      <c r="L452" s="1"/>
      <c r="M452" s="1"/>
      <c r="N452" s="1"/>
      <c r="O452" s="1"/>
      <c r="P452" s="1"/>
      <c r="Q452" t="s">
        <v>90</v>
      </c>
      <c r="S452" s="1"/>
    </row>
    <row r="453" spans="1:26" ht="12" customHeight="1">
      <c r="A453" s="154"/>
      <c r="B453" s="154"/>
      <c r="C453" s="158"/>
      <c r="D453" s="158" t="s">
        <v>578</v>
      </c>
      <c r="E453" s="154"/>
      <c r="F453" s="154"/>
      <c r="G453" s="154"/>
      <c r="H453" s="154"/>
      <c r="I453" s="154"/>
      <c r="J453" s="154"/>
      <c r="K453" s="1"/>
      <c r="L453" s="1"/>
      <c r="M453" s="1"/>
      <c r="N453" s="1"/>
      <c r="O453" s="1"/>
      <c r="P453" s="1"/>
      <c r="S453" s="1"/>
    </row>
    <row r="454" spans="1:26">
      <c r="A454" s="154"/>
      <c r="B454" s="154"/>
      <c r="C454" s="154"/>
      <c r="D454" s="154" t="s">
        <v>579</v>
      </c>
      <c r="E454" s="154"/>
      <c r="F454" s="155">
        <v>0.94079999999999997</v>
      </c>
      <c r="G454" s="154"/>
      <c r="H454" s="154"/>
      <c r="I454" s="154"/>
      <c r="J454" s="154"/>
      <c r="K454" s="1"/>
      <c r="L454" s="1"/>
      <c r="M454" s="1"/>
      <c r="N454" s="1"/>
      <c r="O454" s="1"/>
      <c r="P454" s="1"/>
      <c r="Q454" t="s">
        <v>90</v>
      </c>
      <c r="S454" s="1"/>
    </row>
    <row r="455" spans="1:26" ht="12" customHeight="1">
      <c r="A455" s="154"/>
      <c r="B455" s="154"/>
      <c r="C455" s="158"/>
      <c r="D455" s="158" t="s">
        <v>580</v>
      </c>
      <c r="E455" s="154"/>
      <c r="F455" s="154"/>
      <c r="G455" s="154"/>
      <c r="H455" s="154"/>
      <c r="I455" s="154"/>
      <c r="J455" s="154"/>
      <c r="K455" s="1"/>
      <c r="L455" s="1"/>
      <c r="M455" s="1"/>
      <c r="N455" s="1"/>
      <c r="O455" s="1"/>
      <c r="P455" s="1"/>
      <c r="S455" s="1"/>
    </row>
    <row r="456" spans="1:26">
      <c r="A456" s="154"/>
      <c r="B456" s="154"/>
      <c r="C456" s="154"/>
      <c r="D456" s="154" t="s">
        <v>581</v>
      </c>
      <c r="E456" s="154"/>
      <c r="F456" s="155">
        <v>1.1703600000000001</v>
      </c>
      <c r="G456" s="154"/>
      <c r="H456" s="154"/>
      <c r="I456" s="154"/>
      <c r="J456" s="154"/>
      <c r="K456" s="1"/>
      <c r="L456" s="1"/>
      <c r="M456" s="1"/>
      <c r="N456" s="1"/>
      <c r="O456" s="1"/>
      <c r="P456" s="1"/>
      <c r="Q456" t="s">
        <v>90</v>
      </c>
      <c r="S456" s="1"/>
    </row>
    <row r="457" spans="1:26" ht="12" customHeight="1">
      <c r="A457" s="154"/>
      <c r="B457" s="154"/>
      <c r="C457" s="158"/>
      <c r="D457" s="158" t="s">
        <v>582</v>
      </c>
      <c r="E457" s="154"/>
      <c r="F457" s="154"/>
      <c r="G457" s="154"/>
      <c r="H457" s="154"/>
      <c r="I457" s="154"/>
      <c r="J457" s="154"/>
      <c r="K457" s="1"/>
      <c r="L457" s="1"/>
      <c r="M457" s="1"/>
      <c r="N457" s="1"/>
      <c r="O457" s="1"/>
      <c r="P457" s="1"/>
      <c r="S457" s="1"/>
    </row>
    <row r="458" spans="1:26">
      <c r="A458" s="154"/>
      <c r="B458" s="154"/>
      <c r="C458" s="154"/>
      <c r="D458" s="154" t="s">
        <v>583</v>
      </c>
      <c r="E458" s="154"/>
      <c r="F458" s="155">
        <v>1.9219200000000001</v>
      </c>
      <c r="G458" s="154"/>
      <c r="H458" s="154"/>
      <c r="I458" s="154"/>
      <c r="J458" s="154"/>
      <c r="K458" s="1"/>
      <c r="L458" s="1"/>
      <c r="M458" s="1"/>
      <c r="N458" s="1"/>
      <c r="O458" s="1"/>
      <c r="P458" s="1"/>
      <c r="Q458" t="s">
        <v>90</v>
      </c>
      <c r="S458" s="1"/>
    </row>
    <row r="459" spans="1:26" ht="24.95" customHeight="1">
      <c r="A459" s="157">
        <v>74</v>
      </c>
      <c r="B459" s="154" t="s">
        <v>102</v>
      </c>
      <c r="C459" s="159" t="s">
        <v>584</v>
      </c>
      <c r="D459" s="154" t="s">
        <v>585</v>
      </c>
      <c r="E459" s="154" t="s">
        <v>87</v>
      </c>
      <c r="F459" s="155">
        <v>4.3652999999999995</v>
      </c>
      <c r="G459" s="156"/>
      <c r="H459" s="154"/>
      <c r="I459" s="156">
        <f>ROUND(F459*(G459+H459),2)</f>
        <v>0</v>
      </c>
      <c r="J459" s="154">
        <f>ROUND(F459*(N459),2)</f>
        <v>0</v>
      </c>
      <c r="K459" s="1">
        <f>ROUND(F459*(O459),2)</f>
        <v>0</v>
      </c>
      <c r="L459" s="1"/>
      <c r="M459" s="1">
        <f>ROUND(F459*(G459+H459),2)</f>
        <v>0</v>
      </c>
      <c r="N459" s="1">
        <v>0</v>
      </c>
      <c r="O459" s="1"/>
      <c r="P459" s="153">
        <f>ROUND(F459*(R459),3)</f>
        <v>10.385999999999999</v>
      </c>
      <c r="Q459" s="160"/>
      <c r="R459" s="160">
        <v>2.3793115399999998</v>
      </c>
      <c r="S459" s="153">
        <f>ROUND(F459*(X459),3)</f>
        <v>0</v>
      </c>
      <c r="X459">
        <v>0</v>
      </c>
      <c r="Z459">
        <v>0</v>
      </c>
    </row>
    <row r="460" spans="1:26">
      <c r="A460" s="154"/>
      <c r="B460" s="154"/>
      <c r="C460" s="158"/>
      <c r="D460" s="158" t="s">
        <v>586</v>
      </c>
      <c r="E460" s="154"/>
      <c r="F460" s="155">
        <v>3.7412999999999998</v>
      </c>
      <c r="G460" s="154"/>
      <c r="H460" s="154"/>
      <c r="I460" s="154"/>
      <c r="J460" s="154"/>
      <c r="K460" s="1"/>
      <c r="L460" s="1"/>
      <c r="M460" s="1"/>
      <c r="N460" s="1"/>
      <c r="O460" s="1"/>
      <c r="P460" s="1"/>
      <c r="S460" s="1"/>
    </row>
    <row r="461" spans="1:26">
      <c r="A461" s="154"/>
      <c r="B461" s="154"/>
      <c r="C461" s="158"/>
      <c r="D461" s="158" t="s">
        <v>587</v>
      </c>
      <c r="E461" s="154"/>
      <c r="F461" s="155">
        <v>0.624</v>
      </c>
      <c r="G461" s="154"/>
      <c r="H461" s="154"/>
      <c r="I461" s="154"/>
      <c r="J461" s="154"/>
      <c r="K461" s="1"/>
      <c r="L461" s="1"/>
      <c r="M461" s="1"/>
      <c r="N461" s="1"/>
      <c r="O461" s="1"/>
      <c r="P461" s="1"/>
      <c r="S461" s="1"/>
    </row>
    <row r="462" spans="1:26" ht="24.95" customHeight="1">
      <c r="A462" s="157">
        <v>75</v>
      </c>
      <c r="B462" s="154" t="s">
        <v>102</v>
      </c>
      <c r="C462" s="159" t="s">
        <v>588</v>
      </c>
      <c r="D462" s="154" t="s">
        <v>589</v>
      </c>
      <c r="E462" s="154" t="s">
        <v>87</v>
      </c>
      <c r="F462" s="155">
        <v>4.3650000000000002</v>
      </c>
      <c r="G462" s="156"/>
      <c r="H462" s="154"/>
      <c r="I462" s="156">
        <f>ROUND(F462*(G462+H462),2)</f>
        <v>0</v>
      </c>
      <c r="J462" s="154">
        <f>ROUND(F462*(N462),2)</f>
        <v>0</v>
      </c>
      <c r="K462" s="1">
        <f>ROUND(F462*(O462),2)</f>
        <v>0</v>
      </c>
      <c r="L462" s="1"/>
      <c r="M462" s="1">
        <f>ROUND(F462*(G462+H462),2)</f>
        <v>0</v>
      </c>
      <c r="N462" s="1">
        <v>0</v>
      </c>
      <c r="O462" s="1"/>
      <c r="P462" s="153">
        <f>ROUND(F462*(R462),3)</f>
        <v>0</v>
      </c>
      <c r="Q462" s="160"/>
      <c r="R462" s="160">
        <v>0</v>
      </c>
      <c r="S462" s="153">
        <f>ROUND(F462*(X462),3)</f>
        <v>0</v>
      </c>
      <c r="X462">
        <v>0</v>
      </c>
      <c r="Z462">
        <v>0</v>
      </c>
    </row>
    <row r="463" spans="1:26" ht="24.95" customHeight="1">
      <c r="A463" s="157">
        <v>76</v>
      </c>
      <c r="B463" s="154" t="s">
        <v>102</v>
      </c>
      <c r="C463" s="159" t="s">
        <v>590</v>
      </c>
      <c r="D463" s="154" t="s">
        <v>591</v>
      </c>
      <c r="E463" s="154" t="s">
        <v>87</v>
      </c>
      <c r="F463" s="155">
        <v>18.408480000000001</v>
      </c>
      <c r="G463" s="156"/>
      <c r="H463" s="154"/>
      <c r="I463" s="156">
        <f>ROUND(F463*(G463+H463),2)</f>
        <v>0</v>
      </c>
      <c r="J463" s="154">
        <f>ROUND(F463*(N463),2)</f>
        <v>0</v>
      </c>
      <c r="K463" s="1">
        <f>ROUND(F463*(O463),2)</f>
        <v>0</v>
      </c>
      <c r="L463" s="1"/>
      <c r="M463" s="1">
        <f>ROUND(F463*(G463+H463),2)</f>
        <v>0</v>
      </c>
      <c r="N463" s="1">
        <v>0</v>
      </c>
      <c r="O463" s="1"/>
      <c r="P463" s="153">
        <f>ROUND(F463*(R463),3)</f>
        <v>0</v>
      </c>
      <c r="Q463" s="160"/>
      <c r="R463" s="160">
        <v>0</v>
      </c>
      <c r="S463" s="153">
        <f>ROUND(F463*(X463),3)</f>
        <v>0</v>
      </c>
      <c r="X463">
        <v>0</v>
      </c>
      <c r="Z463">
        <v>0</v>
      </c>
    </row>
    <row r="464" spans="1:26" ht="12" customHeight="1">
      <c r="A464" s="154"/>
      <c r="B464" s="154"/>
      <c r="C464" s="158"/>
      <c r="D464" s="158" t="s">
        <v>572</v>
      </c>
      <c r="E464" s="154"/>
      <c r="F464" s="154"/>
      <c r="G464" s="154"/>
      <c r="H464" s="154"/>
      <c r="I464" s="154"/>
      <c r="J464" s="154"/>
      <c r="K464" s="1"/>
      <c r="L464" s="1"/>
      <c r="M464" s="1"/>
      <c r="N464" s="1"/>
      <c r="O464" s="1"/>
      <c r="P464" s="1"/>
      <c r="S464" s="1"/>
    </row>
    <row r="465" spans="1:26">
      <c r="A465" s="154"/>
      <c r="B465" s="154"/>
      <c r="C465" s="154"/>
      <c r="D465" s="154" t="s">
        <v>573</v>
      </c>
      <c r="E465" s="154"/>
      <c r="F465" s="155">
        <v>12.54508</v>
      </c>
      <c r="G465" s="154"/>
      <c r="H465" s="154"/>
      <c r="I465" s="154"/>
      <c r="J465" s="154"/>
      <c r="K465" s="1"/>
      <c r="L465" s="1"/>
      <c r="M465" s="1"/>
      <c r="N465" s="1"/>
      <c r="O465" s="1"/>
      <c r="P465" s="1"/>
      <c r="Q465" t="s">
        <v>90</v>
      </c>
      <c r="S465" s="1"/>
    </row>
    <row r="466" spans="1:26" ht="12" customHeight="1">
      <c r="A466" s="154"/>
      <c r="B466" s="154"/>
      <c r="C466" s="158"/>
      <c r="D466" s="158" t="s">
        <v>574</v>
      </c>
      <c r="E466" s="154"/>
      <c r="F466" s="154"/>
      <c r="G466" s="154"/>
      <c r="H466" s="154"/>
      <c r="I466" s="154"/>
      <c r="J466" s="154"/>
      <c r="K466" s="1"/>
      <c r="L466" s="1"/>
      <c r="M466" s="1"/>
      <c r="N466" s="1"/>
      <c r="O466" s="1"/>
      <c r="P466" s="1"/>
      <c r="S466" s="1"/>
    </row>
    <row r="467" spans="1:26">
      <c r="A467" s="154"/>
      <c r="B467" s="154"/>
      <c r="C467" s="154"/>
      <c r="D467" s="154" t="s">
        <v>575</v>
      </c>
      <c r="E467" s="154"/>
      <c r="F467" s="155">
        <v>2.2183700000000002</v>
      </c>
      <c r="G467" s="154"/>
      <c r="H467" s="154"/>
      <c r="I467" s="154"/>
      <c r="J467" s="154"/>
      <c r="K467" s="1"/>
      <c r="L467" s="1"/>
      <c r="M467" s="1"/>
      <c r="N467" s="1"/>
      <c r="O467" s="1"/>
      <c r="P467" s="1"/>
      <c r="Q467" t="s">
        <v>90</v>
      </c>
      <c r="S467" s="1"/>
    </row>
    <row r="468" spans="1:26" ht="12" customHeight="1">
      <c r="A468" s="154"/>
      <c r="B468" s="154"/>
      <c r="C468" s="158"/>
      <c r="D468" s="158" t="s">
        <v>576</v>
      </c>
      <c r="E468" s="154"/>
      <c r="F468" s="154"/>
      <c r="G468" s="154"/>
      <c r="H468" s="154"/>
      <c r="I468" s="154"/>
      <c r="J468" s="154"/>
      <c r="K468" s="1"/>
      <c r="L468" s="1"/>
      <c r="M468" s="1"/>
      <c r="N468" s="1"/>
      <c r="O468" s="1"/>
      <c r="P468" s="1"/>
      <c r="S468" s="1"/>
    </row>
    <row r="469" spans="1:26">
      <c r="A469" s="154"/>
      <c r="B469" s="154"/>
      <c r="C469" s="154"/>
      <c r="D469" s="154" t="s">
        <v>592</v>
      </c>
      <c r="E469" s="154"/>
      <c r="F469" s="155">
        <v>0.55274999999999996</v>
      </c>
      <c r="G469" s="154"/>
      <c r="H469" s="154"/>
      <c r="I469" s="154"/>
      <c r="J469" s="154"/>
      <c r="K469" s="1"/>
      <c r="L469" s="1"/>
      <c r="M469" s="1"/>
      <c r="N469" s="1"/>
      <c r="O469" s="1"/>
      <c r="P469" s="1"/>
      <c r="Q469" t="s">
        <v>90</v>
      </c>
      <c r="S469" s="1"/>
    </row>
    <row r="470" spans="1:26" ht="12" customHeight="1">
      <c r="A470" s="154"/>
      <c r="B470" s="154"/>
      <c r="C470" s="158"/>
      <c r="D470" s="158" t="s">
        <v>582</v>
      </c>
      <c r="E470" s="154"/>
      <c r="F470" s="154"/>
      <c r="G470" s="154"/>
      <c r="H470" s="154"/>
      <c r="I470" s="154"/>
      <c r="J470" s="154"/>
      <c r="K470" s="1"/>
      <c r="L470" s="1"/>
      <c r="M470" s="1"/>
      <c r="N470" s="1"/>
      <c r="O470" s="1"/>
      <c r="P470" s="1"/>
      <c r="S470" s="1"/>
    </row>
    <row r="471" spans="1:26">
      <c r="A471" s="154"/>
      <c r="B471" s="154"/>
      <c r="C471" s="154"/>
      <c r="D471" s="154" t="s">
        <v>583</v>
      </c>
      <c r="E471" s="154"/>
      <c r="F471" s="155">
        <v>1.9219200000000001</v>
      </c>
      <c r="G471" s="154"/>
      <c r="H471" s="154"/>
      <c r="I471" s="154"/>
      <c r="J471" s="154"/>
      <c r="K471" s="1"/>
      <c r="L471" s="1"/>
      <c r="M471" s="1"/>
      <c r="N471" s="1"/>
      <c r="O471" s="1"/>
      <c r="P471" s="1"/>
      <c r="Q471" t="s">
        <v>90</v>
      </c>
      <c r="S471" s="1"/>
    </row>
    <row r="472" spans="1:26" ht="12" customHeight="1">
      <c r="A472" s="154"/>
      <c r="B472" s="154"/>
      <c r="C472" s="158"/>
      <c r="D472" s="158" t="s">
        <v>580</v>
      </c>
      <c r="E472" s="154"/>
      <c r="F472" s="154"/>
      <c r="G472" s="154"/>
      <c r="H472" s="154"/>
      <c r="I472" s="154"/>
      <c r="J472" s="154"/>
      <c r="K472" s="1"/>
      <c r="L472" s="1"/>
      <c r="M472" s="1"/>
      <c r="N472" s="1"/>
      <c r="O472" s="1"/>
      <c r="P472" s="1"/>
      <c r="S472" s="1"/>
    </row>
    <row r="473" spans="1:26">
      <c r="A473" s="154"/>
      <c r="B473" s="154"/>
      <c r="C473" s="154"/>
      <c r="D473" s="154" t="s">
        <v>581</v>
      </c>
      <c r="E473" s="154"/>
      <c r="F473" s="155">
        <v>1.1703600000000001</v>
      </c>
      <c r="G473" s="154"/>
      <c r="H473" s="154"/>
      <c r="I473" s="154"/>
      <c r="J473" s="154"/>
      <c r="K473" s="1"/>
      <c r="L473" s="1"/>
      <c r="M473" s="1"/>
      <c r="N473" s="1"/>
      <c r="O473" s="1"/>
      <c r="P473" s="1"/>
      <c r="Q473" t="s">
        <v>90</v>
      </c>
      <c r="S473" s="1"/>
    </row>
    <row r="474" spans="1:26" ht="24.95" customHeight="1">
      <c r="A474" s="157">
        <v>77</v>
      </c>
      <c r="B474" s="154" t="s">
        <v>102</v>
      </c>
      <c r="C474" s="159" t="s">
        <v>593</v>
      </c>
      <c r="D474" s="154" t="s">
        <v>594</v>
      </c>
      <c r="E474" s="154" t="s">
        <v>87</v>
      </c>
      <c r="F474" s="155">
        <v>4.3650000000000002</v>
      </c>
      <c r="G474" s="156"/>
      <c r="H474" s="154"/>
      <c r="I474" s="156">
        <f>ROUND(F474*(G474+H474),2)</f>
        <v>0</v>
      </c>
      <c r="J474" s="154">
        <f>ROUND(F474*(N474),2)</f>
        <v>0</v>
      </c>
      <c r="K474" s="1">
        <f>ROUND(F474*(O474),2)</f>
        <v>0</v>
      </c>
      <c r="L474" s="1"/>
      <c r="M474" s="1">
        <f>ROUND(F474*(G474+H474),2)</f>
        <v>0</v>
      </c>
      <c r="N474" s="1">
        <v>0</v>
      </c>
      <c r="O474" s="1"/>
      <c r="P474" s="153">
        <f>ROUND(F474*(R474),3)</f>
        <v>0</v>
      </c>
      <c r="Q474" s="160"/>
      <c r="R474" s="160">
        <v>0</v>
      </c>
      <c r="S474" s="153">
        <f>ROUND(F474*(X474),3)</f>
        <v>0</v>
      </c>
      <c r="X474">
        <v>0</v>
      </c>
      <c r="Z474">
        <v>0</v>
      </c>
    </row>
    <row r="475" spans="1:26" ht="24.95" customHeight="1">
      <c r="A475" s="157">
        <v>78</v>
      </c>
      <c r="B475" s="154" t="s">
        <v>102</v>
      </c>
      <c r="C475" s="159" t="s">
        <v>595</v>
      </c>
      <c r="D475" s="154" t="s">
        <v>596</v>
      </c>
      <c r="E475" s="154" t="s">
        <v>248</v>
      </c>
      <c r="F475" s="155">
        <v>11.49</v>
      </c>
      <c r="G475" s="156"/>
      <c r="H475" s="154"/>
      <c r="I475" s="156">
        <f>ROUND(F475*(G475+H475),2)</f>
        <v>0</v>
      </c>
      <c r="J475" s="154">
        <f>ROUND(F475*(N475),2)</f>
        <v>0</v>
      </c>
      <c r="K475" s="1">
        <f>ROUND(F475*(O475),2)</f>
        <v>0</v>
      </c>
      <c r="L475" s="1"/>
      <c r="M475" s="1">
        <f>ROUND(F475*(G475+H475),2)</f>
        <v>0</v>
      </c>
      <c r="N475" s="1">
        <v>0</v>
      </c>
      <c r="O475" s="1"/>
      <c r="P475" s="153">
        <f>ROUND(F475*(R475),3)</f>
        <v>0</v>
      </c>
      <c r="Q475" s="160"/>
      <c r="R475" s="160">
        <v>0</v>
      </c>
      <c r="S475" s="153">
        <f>ROUND(F475*(X475),3)</f>
        <v>0</v>
      </c>
      <c r="X475">
        <v>0</v>
      </c>
      <c r="Z475">
        <v>0</v>
      </c>
    </row>
    <row r="476" spans="1:26" ht="12" customHeight="1">
      <c r="A476" s="154"/>
      <c r="B476" s="154"/>
      <c r="C476" s="158"/>
      <c r="D476" s="158" t="s">
        <v>597</v>
      </c>
      <c r="E476" s="154"/>
      <c r="F476" s="154"/>
      <c r="G476" s="154"/>
      <c r="H476" s="154"/>
      <c r="I476" s="154"/>
      <c r="J476" s="154"/>
      <c r="K476" s="1"/>
      <c r="L476" s="1"/>
      <c r="M476" s="1"/>
      <c r="N476" s="1"/>
      <c r="O476" s="1"/>
      <c r="P476" s="1"/>
      <c r="S476" s="1"/>
    </row>
    <row r="477" spans="1:26">
      <c r="A477" s="154"/>
      <c r="B477" s="154"/>
      <c r="C477" s="154"/>
      <c r="D477" s="154" t="s">
        <v>598</v>
      </c>
      <c r="E477" s="154"/>
      <c r="F477" s="155">
        <v>11.49</v>
      </c>
      <c r="G477" s="154"/>
      <c r="H477" s="154"/>
      <c r="I477" s="154"/>
      <c r="J477" s="154"/>
      <c r="K477" s="1"/>
      <c r="L477" s="1"/>
      <c r="M477" s="1"/>
      <c r="N477" s="1"/>
      <c r="O477" s="1"/>
      <c r="P477" s="1"/>
      <c r="S477" s="1"/>
    </row>
    <row r="478" spans="1:26" ht="35.1" customHeight="1">
      <c r="A478" s="157">
        <v>79</v>
      </c>
      <c r="B478" s="154" t="s">
        <v>102</v>
      </c>
      <c r="C478" s="159" t="s">
        <v>599</v>
      </c>
      <c r="D478" s="154" t="s">
        <v>600</v>
      </c>
      <c r="E478" s="154" t="s">
        <v>110</v>
      </c>
      <c r="F478" s="155">
        <v>325.06129999999996</v>
      </c>
      <c r="G478" s="156"/>
      <c r="H478" s="154"/>
      <c r="I478" s="156">
        <f>ROUND(F478*(G478+H478),2)</f>
        <v>0</v>
      </c>
      <c r="J478" s="154">
        <f>ROUND(F478*(N478),2)</f>
        <v>0</v>
      </c>
      <c r="K478" s="1">
        <f>ROUND(F478*(O478),2)</f>
        <v>0</v>
      </c>
      <c r="L478" s="1"/>
      <c r="M478" s="1">
        <f>ROUND(F478*(G478+H478),2)</f>
        <v>0</v>
      </c>
      <c r="N478" s="1">
        <v>0</v>
      </c>
      <c r="O478" s="1"/>
      <c r="P478" s="153">
        <f>ROUND(F478*(R478),3)</f>
        <v>1.1439999999999999</v>
      </c>
      <c r="Q478" s="160"/>
      <c r="R478" s="160">
        <v>3.5200000000000001E-3</v>
      </c>
      <c r="S478" s="153">
        <f>ROUND(F478*(X478),3)</f>
        <v>0</v>
      </c>
      <c r="X478">
        <v>0</v>
      </c>
      <c r="Z478">
        <v>0</v>
      </c>
    </row>
    <row r="479" spans="1:26">
      <c r="A479" s="154"/>
      <c r="B479" s="154"/>
      <c r="C479" s="158"/>
      <c r="D479" s="158" t="s">
        <v>601</v>
      </c>
      <c r="E479" s="154"/>
      <c r="F479" s="155">
        <v>296.37799999999999</v>
      </c>
      <c r="G479" s="154"/>
      <c r="H479" s="154"/>
      <c r="I479" s="154"/>
      <c r="J479" s="154"/>
      <c r="K479" s="1"/>
      <c r="L479" s="1"/>
      <c r="M479" s="1"/>
      <c r="N479" s="1"/>
      <c r="O479" s="1"/>
      <c r="P479" s="1"/>
      <c r="Q479" t="s">
        <v>90</v>
      </c>
      <c r="S479" s="1"/>
    </row>
    <row r="480" spans="1:26">
      <c r="A480" s="154"/>
      <c r="B480" s="154"/>
      <c r="C480" s="158"/>
      <c r="D480" s="158" t="s">
        <v>602</v>
      </c>
      <c r="E480" s="154"/>
      <c r="F480" s="155">
        <v>28.683299999999999</v>
      </c>
      <c r="G480" s="154"/>
      <c r="H480" s="154"/>
      <c r="I480" s="154"/>
      <c r="J480" s="154"/>
      <c r="K480" s="1"/>
      <c r="L480" s="1"/>
      <c r="M480" s="1"/>
      <c r="N480" s="1"/>
      <c r="O480" s="1"/>
      <c r="P480" s="1"/>
      <c r="S480" s="1"/>
    </row>
    <row r="481" spans="1:26" ht="24.95" customHeight="1">
      <c r="A481" s="157">
        <v>80</v>
      </c>
      <c r="B481" s="154" t="s">
        <v>102</v>
      </c>
      <c r="C481" s="159" t="s">
        <v>603</v>
      </c>
      <c r="D481" s="154" t="s">
        <v>604</v>
      </c>
      <c r="E481" s="154" t="s">
        <v>87</v>
      </c>
      <c r="F481" s="155">
        <v>3.1360000000000001</v>
      </c>
      <c r="G481" s="156"/>
      <c r="H481" s="154"/>
      <c r="I481" s="156">
        <f>ROUND(F481*(G481+H481),2)</f>
        <v>0</v>
      </c>
      <c r="J481" s="154">
        <f>ROUND(F481*(N481),2)</f>
        <v>0</v>
      </c>
      <c r="K481" s="1">
        <f>ROUND(F481*(O481),2)</f>
        <v>0</v>
      </c>
      <c r="L481" s="1"/>
      <c r="M481" s="1">
        <f>ROUND(F481*(G481+H481),2)</f>
        <v>0</v>
      </c>
      <c r="N481" s="1">
        <v>0</v>
      </c>
      <c r="O481" s="1"/>
      <c r="P481" s="153">
        <f>ROUND(F481*(R481),3)</f>
        <v>5.7610000000000001</v>
      </c>
      <c r="Q481" s="160"/>
      <c r="R481" s="160">
        <v>1.837</v>
      </c>
      <c r="S481" s="153">
        <f>ROUND(F481*(X481),3)</f>
        <v>0</v>
      </c>
      <c r="X481">
        <v>0</v>
      </c>
      <c r="Z481">
        <v>0</v>
      </c>
    </row>
    <row r="482" spans="1:26" ht="12" customHeight="1">
      <c r="A482" s="154"/>
      <c r="B482" s="154"/>
      <c r="C482" s="158"/>
      <c r="D482" s="158" t="s">
        <v>578</v>
      </c>
      <c r="E482" s="154"/>
      <c r="F482" s="154"/>
      <c r="G482" s="154"/>
      <c r="H482" s="154"/>
      <c r="I482" s="154"/>
      <c r="J482" s="154"/>
      <c r="K482" s="1"/>
      <c r="L482" s="1"/>
      <c r="M482" s="1"/>
      <c r="N482" s="1"/>
      <c r="O482" s="1"/>
      <c r="P482" s="1"/>
      <c r="S482" s="1"/>
    </row>
    <row r="483" spans="1:26">
      <c r="A483" s="154"/>
      <c r="B483" s="154"/>
      <c r="C483" s="154"/>
      <c r="D483" s="154" t="s">
        <v>605</v>
      </c>
      <c r="E483" s="154"/>
      <c r="F483" s="155">
        <v>3.1360000000000001</v>
      </c>
      <c r="G483" s="154"/>
      <c r="H483" s="154"/>
      <c r="I483" s="154"/>
      <c r="J483" s="154"/>
      <c r="K483" s="1"/>
      <c r="L483" s="1"/>
      <c r="M483" s="1"/>
      <c r="N483" s="1"/>
      <c r="O483" s="1"/>
      <c r="P483" s="1"/>
      <c r="Q483" t="s">
        <v>90</v>
      </c>
      <c r="S483" s="1"/>
    </row>
    <row r="484" spans="1:26" ht="35.1" customHeight="1">
      <c r="A484" s="157">
        <v>81</v>
      </c>
      <c r="B484" s="154" t="s">
        <v>102</v>
      </c>
      <c r="C484" s="159" t="s">
        <v>606</v>
      </c>
      <c r="D484" s="154" t="s">
        <v>607</v>
      </c>
      <c r="E484" s="154" t="s">
        <v>87</v>
      </c>
      <c r="F484" s="155">
        <v>5.85</v>
      </c>
      <c r="G484" s="156"/>
      <c r="H484" s="154"/>
      <c r="I484" s="156">
        <f>ROUND(F484*(G484+H484),2)</f>
        <v>0</v>
      </c>
      <c r="J484" s="154">
        <f>ROUND(F484*(N484),2)</f>
        <v>0</v>
      </c>
      <c r="K484" s="1">
        <f>ROUND(F484*(O484),2)</f>
        <v>0</v>
      </c>
      <c r="L484" s="1"/>
      <c r="M484" s="1">
        <f>ROUND(F484*(G484+H484),2)</f>
        <v>0</v>
      </c>
      <c r="N484" s="1">
        <v>0</v>
      </c>
      <c r="O484" s="1"/>
      <c r="P484" s="153">
        <f>ROUND(F484*(R484),3)</f>
        <v>3.7909999999999999</v>
      </c>
      <c r="Q484" s="160"/>
      <c r="R484" s="160">
        <v>0.64800000000000002</v>
      </c>
      <c r="S484" s="153">
        <f>ROUND(F484*(X484),3)</f>
        <v>0</v>
      </c>
      <c r="X484">
        <v>0</v>
      </c>
      <c r="Z484">
        <v>0</v>
      </c>
    </row>
    <row r="485" spans="1:26" ht="12" customHeight="1">
      <c r="A485" s="154"/>
      <c r="B485" s="154"/>
      <c r="C485" s="158"/>
      <c r="D485" s="158" t="s">
        <v>576</v>
      </c>
      <c r="E485" s="154"/>
      <c r="F485" s="154"/>
      <c r="G485" s="154"/>
      <c r="H485" s="154"/>
      <c r="I485" s="154"/>
      <c r="J485" s="154"/>
      <c r="K485" s="1"/>
      <c r="L485" s="1"/>
      <c r="M485" s="1"/>
      <c r="N485" s="1"/>
      <c r="O485" s="1"/>
      <c r="P485" s="1"/>
      <c r="S485" s="1"/>
    </row>
    <row r="486" spans="1:26">
      <c r="A486" s="154"/>
      <c r="B486" s="154"/>
      <c r="C486" s="154"/>
      <c r="D486" s="154" t="s">
        <v>608</v>
      </c>
      <c r="E486" s="154"/>
      <c r="F486" s="155">
        <v>5.85</v>
      </c>
      <c r="G486" s="154"/>
      <c r="H486" s="154"/>
      <c r="I486" s="154"/>
      <c r="J486" s="154"/>
      <c r="K486" s="1"/>
      <c r="L486" s="1"/>
      <c r="M486" s="1"/>
      <c r="N486" s="1"/>
      <c r="O486" s="1"/>
      <c r="P486" s="1"/>
      <c r="Q486" t="s">
        <v>90</v>
      </c>
      <c r="S486" s="1"/>
    </row>
    <row r="487" spans="1:26" ht="24.95" customHeight="1">
      <c r="A487" s="157">
        <v>82</v>
      </c>
      <c r="B487" s="154" t="s">
        <v>102</v>
      </c>
      <c r="C487" s="159" t="s">
        <v>609</v>
      </c>
      <c r="D487" s="154" t="s">
        <v>610</v>
      </c>
      <c r="E487" s="154" t="s">
        <v>110</v>
      </c>
      <c r="F487" s="155">
        <v>11.7</v>
      </c>
      <c r="G487" s="156"/>
      <c r="H487" s="154"/>
      <c r="I487" s="156">
        <f>ROUND(F487*(G487+H487),2)</f>
        <v>0</v>
      </c>
      <c r="J487" s="154">
        <f>ROUND(F487*(N487),2)</f>
        <v>0</v>
      </c>
      <c r="K487" s="1">
        <f>ROUND(F487*(O487),2)</f>
        <v>0</v>
      </c>
      <c r="L487" s="1"/>
      <c r="M487" s="1">
        <f>ROUND(F487*(G487+H487),2)</f>
        <v>0</v>
      </c>
      <c r="N487" s="1">
        <v>0</v>
      </c>
      <c r="O487" s="1"/>
      <c r="P487" s="153">
        <f>ROUND(F487*(R487),3)</f>
        <v>1.44</v>
      </c>
      <c r="Q487" s="160"/>
      <c r="R487" s="160">
        <v>0.1231</v>
      </c>
      <c r="S487" s="153">
        <f>ROUND(F487*(X487),3)</f>
        <v>0</v>
      </c>
      <c r="X487">
        <v>0</v>
      </c>
      <c r="Z487">
        <v>0</v>
      </c>
    </row>
    <row r="488" spans="1:26" ht="12" customHeight="1">
      <c r="A488" s="154"/>
      <c r="B488" s="154"/>
      <c r="C488" s="158"/>
      <c r="D488" s="158" t="s">
        <v>576</v>
      </c>
      <c r="E488" s="154"/>
      <c r="F488" s="154"/>
      <c r="G488" s="154"/>
      <c r="H488" s="154"/>
      <c r="I488" s="154"/>
      <c r="J488" s="154"/>
      <c r="K488" s="1"/>
      <c r="L488" s="1"/>
      <c r="M488" s="1"/>
      <c r="N488" s="1"/>
      <c r="O488" s="1"/>
      <c r="P488" s="1"/>
      <c r="S488" s="1"/>
    </row>
    <row r="489" spans="1:26">
      <c r="A489" s="154"/>
      <c r="B489" s="154"/>
      <c r="C489" s="154"/>
      <c r="D489" s="154" t="s">
        <v>611</v>
      </c>
      <c r="E489" s="154"/>
      <c r="F489" s="155">
        <v>11.7</v>
      </c>
      <c r="G489" s="154"/>
      <c r="H489" s="154"/>
      <c r="I489" s="154"/>
      <c r="J489" s="154"/>
      <c r="K489" s="1"/>
      <c r="L489" s="1"/>
      <c r="M489" s="1"/>
      <c r="N489" s="1"/>
      <c r="O489" s="1"/>
      <c r="P489" s="1"/>
      <c r="Q489" t="s">
        <v>90</v>
      </c>
      <c r="S489" s="1"/>
    </row>
    <row r="490" spans="1:26" ht="24.95" customHeight="1">
      <c r="A490" s="157">
        <v>83</v>
      </c>
      <c r="B490" s="154" t="s">
        <v>102</v>
      </c>
      <c r="C490" s="159" t="s">
        <v>612</v>
      </c>
      <c r="D490" s="154" t="s">
        <v>613</v>
      </c>
      <c r="E490" s="154" t="s">
        <v>110</v>
      </c>
      <c r="F490" s="155">
        <v>244.37</v>
      </c>
      <c r="G490" s="156"/>
      <c r="H490" s="154"/>
      <c r="I490" s="156">
        <f>ROUND(F490*(G490+H490),2)</f>
        <v>0</v>
      </c>
      <c r="J490" s="154">
        <f>ROUND(F490*(N490),2)</f>
        <v>0</v>
      </c>
      <c r="K490" s="1">
        <f>ROUND(F490*(O490),2)</f>
        <v>0</v>
      </c>
      <c r="L490" s="1"/>
      <c r="M490" s="1">
        <f>ROUND(F490*(G490+H490),2)</f>
        <v>0</v>
      </c>
      <c r="N490" s="1">
        <v>0</v>
      </c>
      <c r="O490" s="1"/>
      <c r="P490" s="153">
        <f>ROUND(F490*(R490),3)</f>
        <v>11.925000000000001</v>
      </c>
      <c r="Q490" s="160"/>
      <c r="R490" s="160">
        <v>4.8800000000000003E-2</v>
      </c>
      <c r="S490" s="153">
        <f>ROUND(F490*(X490),3)</f>
        <v>0</v>
      </c>
      <c r="X490">
        <v>0</v>
      </c>
      <c r="Z490">
        <v>0</v>
      </c>
    </row>
    <row r="491" spans="1:26" ht="12" customHeight="1">
      <c r="A491" s="154"/>
      <c r="B491" s="154"/>
      <c r="C491" s="158"/>
      <c r="D491" s="158" t="s">
        <v>614</v>
      </c>
      <c r="E491" s="154"/>
      <c r="F491" s="154"/>
      <c r="G491" s="154"/>
      <c r="H491" s="154"/>
      <c r="I491" s="154"/>
      <c r="J491" s="154"/>
      <c r="K491" s="1"/>
      <c r="L491" s="1"/>
      <c r="M491" s="1"/>
      <c r="N491" s="1"/>
      <c r="O491" s="1"/>
      <c r="P491" s="1"/>
      <c r="S491" s="1"/>
    </row>
    <row r="492" spans="1:26">
      <c r="A492" s="154"/>
      <c r="B492" s="154"/>
      <c r="C492" s="154"/>
      <c r="D492" s="154" t="s">
        <v>615</v>
      </c>
      <c r="E492" s="154"/>
      <c r="F492" s="155">
        <v>37.89</v>
      </c>
      <c r="G492" s="154"/>
      <c r="H492" s="154"/>
      <c r="I492" s="154"/>
      <c r="J492" s="154"/>
      <c r="K492" s="1"/>
      <c r="L492" s="1"/>
      <c r="M492" s="1"/>
      <c r="N492" s="1"/>
      <c r="O492" s="1"/>
      <c r="P492" s="1"/>
      <c r="Q492" t="s">
        <v>90</v>
      </c>
      <c r="S492" s="1"/>
    </row>
    <row r="493" spans="1:26" ht="12" customHeight="1">
      <c r="A493" s="154"/>
      <c r="B493" s="154"/>
      <c r="C493" s="158"/>
      <c r="D493" s="158" t="s">
        <v>616</v>
      </c>
      <c r="E493" s="154"/>
      <c r="F493" s="154"/>
      <c r="G493" s="154"/>
      <c r="H493" s="154"/>
      <c r="I493" s="154"/>
      <c r="J493" s="154"/>
      <c r="K493" s="1"/>
      <c r="L493" s="1"/>
      <c r="M493" s="1"/>
      <c r="N493" s="1"/>
      <c r="O493" s="1"/>
      <c r="P493" s="1"/>
      <c r="S493" s="1"/>
    </row>
    <row r="494" spans="1:26">
      <c r="A494" s="154"/>
      <c r="B494" s="154"/>
      <c r="C494" s="154"/>
      <c r="D494" s="154" t="s">
        <v>617</v>
      </c>
      <c r="E494" s="154"/>
      <c r="F494" s="155">
        <v>184.23</v>
      </c>
      <c r="G494" s="154"/>
      <c r="H494" s="154"/>
      <c r="I494" s="154"/>
      <c r="J494" s="154"/>
      <c r="K494" s="1"/>
      <c r="L494" s="1"/>
      <c r="M494" s="1"/>
      <c r="N494" s="1"/>
      <c r="O494" s="1"/>
      <c r="P494" s="1"/>
      <c r="Q494" t="s">
        <v>90</v>
      </c>
      <c r="S494" s="1"/>
    </row>
    <row r="495" spans="1:26" ht="12" customHeight="1">
      <c r="A495" s="154"/>
      <c r="B495" s="154"/>
      <c r="C495" s="158"/>
      <c r="D495" s="158" t="s">
        <v>618</v>
      </c>
      <c r="E495" s="154"/>
      <c r="F495" s="154"/>
      <c r="G495" s="154"/>
      <c r="H495" s="154"/>
      <c r="I495" s="154"/>
      <c r="J495" s="154"/>
      <c r="K495" s="1"/>
      <c r="L495" s="1"/>
      <c r="M495" s="1"/>
      <c r="N495" s="1"/>
      <c r="O495" s="1"/>
      <c r="P495" s="1"/>
      <c r="S495" s="1"/>
    </row>
    <row r="496" spans="1:26">
      <c r="A496" s="154"/>
      <c r="B496" s="154"/>
      <c r="C496" s="154"/>
      <c r="D496" s="154" t="s">
        <v>619</v>
      </c>
      <c r="E496" s="154"/>
      <c r="F496" s="155">
        <v>22.25</v>
      </c>
      <c r="G496" s="154"/>
      <c r="H496" s="154"/>
      <c r="I496" s="154"/>
      <c r="J496" s="154"/>
      <c r="K496" s="1"/>
      <c r="L496" s="1"/>
      <c r="M496" s="1"/>
      <c r="N496" s="1"/>
      <c r="O496" s="1"/>
      <c r="P496" s="1"/>
      <c r="Q496" t="s">
        <v>90</v>
      </c>
      <c r="S496" s="1"/>
    </row>
    <row r="497" spans="1:26" ht="24.95" customHeight="1">
      <c r="A497" s="157">
        <v>84</v>
      </c>
      <c r="B497" s="154" t="s">
        <v>102</v>
      </c>
      <c r="C497" s="159" t="s">
        <v>620</v>
      </c>
      <c r="D497" s="154" t="s">
        <v>621</v>
      </c>
      <c r="E497" s="154" t="s">
        <v>110</v>
      </c>
      <c r="F497" s="155">
        <v>379.72</v>
      </c>
      <c r="G497" s="156"/>
      <c r="H497" s="154"/>
      <c r="I497" s="156">
        <f>ROUND(F497*(G497+H497),2)</f>
        <v>0</v>
      </c>
      <c r="J497" s="154">
        <f>ROUND(F497*(N497),2)</f>
        <v>0</v>
      </c>
      <c r="K497" s="1">
        <f>ROUND(F497*(O497),2)</f>
        <v>0</v>
      </c>
      <c r="L497" s="1"/>
      <c r="M497" s="1">
        <f>ROUND(F497*(G497+H497),2)</f>
        <v>0</v>
      </c>
      <c r="N497" s="1">
        <v>0</v>
      </c>
      <c r="O497" s="1"/>
      <c r="P497" s="153">
        <f>ROUND(F497*(R497),3)</f>
        <v>1.7470000000000001</v>
      </c>
      <c r="Q497" s="160"/>
      <c r="R497" s="160">
        <v>4.5999999999999999E-3</v>
      </c>
      <c r="S497" s="153">
        <f>ROUND(F497*(X497),3)</f>
        <v>0</v>
      </c>
      <c r="X497">
        <v>0</v>
      </c>
      <c r="Z497">
        <v>0</v>
      </c>
    </row>
    <row r="498" spans="1:26" ht="12" customHeight="1">
      <c r="A498" s="154"/>
      <c r="B498" s="154"/>
      <c r="C498" s="158"/>
      <c r="D498" s="158" t="s">
        <v>572</v>
      </c>
      <c r="E498" s="154"/>
      <c r="F498" s="154"/>
      <c r="G498" s="154"/>
      <c r="H498" s="154"/>
      <c r="I498" s="154"/>
      <c r="J498" s="154"/>
      <c r="K498" s="1"/>
      <c r="L498" s="1"/>
      <c r="M498" s="1"/>
      <c r="N498" s="1"/>
      <c r="O498" s="1"/>
      <c r="P498" s="1"/>
      <c r="S498" s="1"/>
    </row>
    <row r="499" spans="1:26">
      <c r="A499" s="154"/>
      <c r="B499" s="154"/>
      <c r="C499" s="154"/>
      <c r="D499" s="154" t="s">
        <v>622</v>
      </c>
      <c r="E499" s="154"/>
      <c r="F499" s="155">
        <v>187.24</v>
      </c>
      <c r="G499" s="154"/>
      <c r="H499" s="154"/>
      <c r="I499" s="154"/>
      <c r="J499" s="154"/>
      <c r="K499" s="1"/>
      <c r="L499" s="1"/>
      <c r="M499" s="1"/>
      <c r="N499" s="1"/>
      <c r="O499" s="1"/>
      <c r="P499" s="1"/>
      <c r="Q499" t="s">
        <v>90</v>
      </c>
      <c r="S499" s="1"/>
    </row>
    <row r="500" spans="1:26" ht="12" customHeight="1">
      <c r="A500" s="154"/>
      <c r="B500" s="154"/>
      <c r="C500" s="158"/>
      <c r="D500" s="158" t="s">
        <v>616</v>
      </c>
      <c r="E500" s="154"/>
      <c r="F500" s="154"/>
      <c r="G500" s="154"/>
      <c r="H500" s="154"/>
      <c r="I500" s="154"/>
      <c r="J500" s="154"/>
      <c r="K500" s="1"/>
      <c r="L500" s="1"/>
      <c r="M500" s="1"/>
      <c r="N500" s="1"/>
      <c r="O500" s="1"/>
      <c r="P500" s="1"/>
      <c r="S500" s="1"/>
    </row>
    <row r="501" spans="1:26">
      <c r="A501" s="154"/>
      <c r="B501" s="154"/>
      <c r="C501" s="154"/>
      <c r="D501" s="154" t="s">
        <v>617</v>
      </c>
      <c r="E501" s="154"/>
      <c r="F501" s="155">
        <v>184.23</v>
      </c>
      <c r="G501" s="154"/>
      <c r="H501" s="154"/>
      <c r="I501" s="154"/>
      <c r="J501" s="154"/>
      <c r="K501" s="1"/>
      <c r="L501" s="1"/>
      <c r="M501" s="1"/>
      <c r="N501" s="1"/>
      <c r="O501" s="1"/>
      <c r="P501" s="1"/>
      <c r="Q501" t="s">
        <v>90</v>
      </c>
      <c r="S501" s="1"/>
    </row>
    <row r="502" spans="1:26" ht="12" customHeight="1">
      <c r="A502" s="154"/>
      <c r="B502" s="154"/>
      <c r="C502" s="158"/>
      <c r="D502" s="158" t="s">
        <v>576</v>
      </c>
      <c r="E502" s="154"/>
      <c r="F502" s="154"/>
      <c r="G502" s="154"/>
      <c r="H502" s="154"/>
      <c r="I502" s="154"/>
      <c r="J502" s="154"/>
      <c r="K502" s="1"/>
      <c r="L502" s="1"/>
      <c r="M502" s="1"/>
      <c r="N502" s="1"/>
      <c r="O502" s="1"/>
      <c r="P502" s="1"/>
      <c r="S502" s="1"/>
    </row>
    <row r="503" spans="1:26">
      <c r="A503" s="154"/>
      <c r="B503" s="154"/>
      <c r="C503" s="154"/>
      <c r="D503" s="154" t="s">
        <v>623</v>
      </c>
      <c r="E503" s="154"/>
      <c r="F503" s="155">
        <v>8.25</v>
      </c>
      <c r="G503" s="154"/>
      <c r="H503" s="154"/>
      <c r="I503" s="154"/>
      <c r="J503" s="154"/>
      <c r="K503" s="1"/>
      <c r="L503" s="1"/>
      <c r="M503" s="1"/>
      <c r="N503" s="1"/>
      <c r="O503" s="1"/>
      <c r="P503" s="1"/>
      <c r="Q503" t="s">
        <v>90</v>
      </c>
      <c r="S503" s="1"/>
    </row>
    <row r="504" spans="1:26" ht="24.95" customHeight="1">
      <c r="A504" s="157">
        <v>85</v>
      </c>
      <c r="B504" s="154" t="s">
        <v>102</v>
      </c>
      <c r="C504" s="159" t="s">
        <v>624</v>
      </c>
      <c r="D504" s="154" t="s">
        <v>625</v>
      </c>
      <c r="E504" s="154" t="s">
        <v>170</v>
      </c>
      <c r="F504" s="155">
        <v>7</v>
      </c>
      <c r="G504" s="156"/>
      <c r="H504" s="154"/>
      <c r="I504" s="156">
        <f>ROUND(F504*(G504+H504),2)</f>
        <v>0</v>
      </c>
      <c r="J504" s="154">
        <f>ROUND(F504*(N504),2)</f>
        <v>0</v>
      </c>
      <c r="K504" s="1">
        <f>ROUND(F504*(O504),2)</f>
        <v>0</v>
      </c>
      <c r="L504" s="1"/>
      <c r="M504" s="1">
        <f>ROUND(F504*(G504+H504),2)</f>
        <v>0</v>
      </c>
      <c r="N504" s="1">
        <v>0</v>
      </c>
      <c r="O504" s="1"/>
      <c r="P504" s="153">
        <f>ROUND(F504*(R504),3)</f>
        <v>3.25</v>
      </c>
      <c r="Q504" s="160"/>
      <c r="R504" s="160">
        <v>0.46429999999999999</v>
      </c>
      <c r="S504" s="153">
        <f>ROUND(F504*(X504),3)</f>
        <v>0</v>
      </c>
      <c r="X504">
        <v>0</v>
      </c>
      <c r="Z504">
        <v>0</v>
      </c>
    </row>
    <row r="505" spans="1:26">
      <c r="A505" s="154"/>
      <c r="B505" s="154"/>
      <c r="C505" s="158"/>
      <c r="D505" s="158" t="s">
        <v>626</v>
      </c>
      <c r="E505" s="154"/>
      <c r="F505" s="155">
        <v>7</v>
      </c>
      <c r="G505" s="154"/>
      <c r="H505" s="154"/>
      <c r="I505" s="154"/>
      <c r="J505" s="154"/>
      <c r="K505" s="1"/>
      <c r="L505" s="1"/>
      <c r="M505" s="1"/>
      <c r="N505" s="1"/>
      <c r="O505" s="1"/>
      <c r="P505" s="1"/>
      <c r="Q505" t="s">
        <v>90</v>
      </c>
      <c r="S505" s="1"/>
    </row>
    <row r="506" spans="1:26" ht="24.95" customHeight="1">
      <c r="A506" s="157">
        <v>86</v>
      </c>
      <c r="B506" s="154" t="s">
        <v>102</v>
      </c>
      <c r="C506" s="159" t="s">
        <v>627</v>
      </c>
      <c r="D506" s="154" t="s">
        <v>628</v>
      </c>
      <c r="E506" s="154" t="s">
        <v>267</v>
      </c>
      <c r="F506" s="155">
        <v>65.670000000000016</v>
      </c>
      <c r="G506" s="156"/>
      <c r="H506" s="154"/>
      <c r="I506" s="156">
        <f>ROUND(F506*(G506+H506),2)</f>
        <v>0</v>
      </c>
      <c r="J506" s="154">
        <f>ROUND(F506*(N506),2)</f>
        <v>0</v>
      </c>
      <c r="K506" s="1">
        <f>ROUND(F506*(O506),2)</f>
        <v>0</v>
      </c>
      <c r="L506" s="1"/>
      <c r="M506" s="1">
        <f>ROUND(F506*(G506+H506),2)</f>
        <v>0</v>
      </c>
      <c r="N506" s="1">
        <v>0</v>
      </c>
      <c r="O506" s="1"/>
      <c r="P506" s="153">
        <f>ROUND(F506*(R506),3)</f>
        <v>0.59099999999999997</v>
      </c>
      <c r="Q506" s="160"/>
      <c r="R506" s="160">
        <v>8.9999999999999993E-3</v>
      </c>
      <c r="S506" s="153">
        <f>ROUND(F506*(X506),3)</f>
        <v>0</v>
      </c>
      <c r="X506">
        <v>0</v>
      </c>
      <c r="Z506">
        <v>0</v>
      </c>
    </row>
    <row r="507" spans="1:26">
      <c r="A507" s="154"/>
      <c r="B507" s="154"/>
      <c r="C507" s="158"/>
      <c r="D507" s="158" t="s">
        <v>629</v>
      </c>
      <c r="E507" s="154"/>
      <c r="F507" s="155">
        <v>23.23</v>
      </c>
      <c r="G507" s="154"/>
      <c r="H507" s="154"/>
      <c r="I507" s="154"/>
      <c r="J507" s="154"/>
      <c r="K507" s="1"/>
      <c r="L507" s="1"/>
      <c r="M507" s="1"/>
      <c r="N507" s="1"/>
      <c r="O507" s="1"/>
      <c r="P507" s="1"/>
      <c r="S507" s="1"/>
    </row>
    <row r="508" spans="1:26">
      <c r="A508" s="154"/>
      <c r="B508" s="154"/>
      <c r="C508" s="158"/>
      <c r="D508" s="158" t="s">
        <v>630</v>
      </c>
      <c r="E508" s="154"/>
      <c r="F508" s="155">
        <v>36.760000000000005</v>
      </c>
      <c r="G508" s="154"/>
      <c r="H508" s="154"/>
      <c r="I508" s="154"/>
      <c r="J508" s="154"/>
      <c r="K508" s="1"/>
      <c r="L508" s="1"/>
      <c r="M508" s="1"/>
      <c r="N508" s="1"/>
      <c r="O508" s="1"/>
      <c r="P508" s="1"/>
      <c r="S508" s="1"/>
    </row>
    <row r="509" spans="1:26">
      <c r="A509" s="154"/>
      <c r="B509" s="154"/>
      <c r="C509" s="158"/>
      <c r="D509" s="158" t="s">
        <v>631</v>
      </c>
      <c r="E509" s="154"/>
      <c r="F509" s="155">
        <v>5.68</v>
      </c>
      <c r="G509" s="154"/>
      <c r="H509" s="154"/>
      <c r="I509" s="154"/>
      <c r="J509" s="154"/>
      <c r="K509" s="1"/>
      <c r="L509" s="1"/>
      <c r="M509" s="1"/>
      <c r="N509" s="1"/>
      <c r="O509" s="1"/>
      <c r="P509" s="1"/>
      <c r="S509" s="1"/>
    </row>
    <row r="510" spans="1:26" ht="24.95" customHeight="1">
      <c r="A510" s="157">
        <v>87</v>
      </c>
      <c r="B510" s="154" t="s">
        <v>171</v>
      </c>
      <c r="C510" s="159" t="s">
        <v>632</v>
      </c>
      <c r="D510" s="154" t="s">
        <v>633</v>
      </c>
      <c r="E510" s="154" t="s">
        <v>110</v>
      </c>
      <c r="F510" s="155">
        <v>68.113</v>
      </c>
      <c r="G510" s="156"/>
      <c r="H510" s="154"/>
      <c r="I510" s="156">
        <f>ROUND(F510*(G510+H510),2)</f>
        <v>0</v>
      </c>
      <c r="J510" s="154">
        <f>ROUND(F510*(N510),2)</f>
        <v>0</v>
      </c>
      <c r="K510" s="1">
        <f>ROUND(F510*(O510),2)</f>
        <v>0</v>
      </c>
      <c r="L510" s="1"/>
      <c r="M510" s="1">
        <f>ROUND(F510*(G510+H510),2)</f>
        <v>0</v>
      </c>
      <c r="N510" s="1">
        <v>0</v>
      </c>
      <c r="O510" s="1"/>
      <c r="P510" s="153">
        <f>ROUND(F510*(R510),3)</f>
        <v>3.2650000000000001</v>
      </c>
      <c r="Q510" s="160"/>
      <c r="R510" s="160">
        <v>4.793E-2</v>
      </c>
      <c r="S510" s="153">
        <f>ROUND(F510*(X510),3)</f>
        <v>0</v>
      </c>
      <c r="X510">
        <v>0</v>
      </c>
      <c r="Z510">
        <v>0</v>
      </c>
    </row>
    <row r="511" spans="1:26">
      <c r="A511" s="154"/>
      <c r="B511" s="154"/>
      <c r="C511" s="158"/>
      <c r="D511" s="158" t="s">
        <v>634</v>
      </c>
      <c r="E511" s="154"/>
      <c r="F511" s="155">
        <v>23.255999999999997</v>
      </c>
      <c r="G511" s="154"/>
      <c r="H511" s="154"/>
      <c r="I511" s="154"/>
      <c r="J511" s="154"/>
      <c r="K511" s="1"/>
      <c r="L511" s="1"/>
      <c r="M511" s="1"/>
      <c r="N511" s="1"/>
      <c r="O511" s="1"/>
      <c r="P511" s="1"/>
      <c r="S511" s="1"/>
    </row>
    <row r="512" spans="1:26">
      <c r="A512" s="154"/>
      <c r="B512" s="154"/>
      <c r="C512" s="158"/>
      <c r="D512" s="158" t="s">
        <v>635</v>
      </c>
      <c r="E512" s="154"/>
      <c r="F512" s="155">
        <v>44.856999999999999</v>
      </c>
      <c r="G512" s="154"/>
      <c r="H512" s="154"/>
      <c r="I512" s="154"/>
      <c r="J512" s="154"/>
      <c r="K512" s="1"/>
      <c r="L512" s="1"/>
      <c r="M512" s="1"/>
      <c r="N512" s="1"/>
      <c r="O512" s="1"/>
      <c r="P512" s="1"/>
      <c r="S512" s="1"/>
    </row>
    <row r="513" spans="1:26" ht="24.95" customHeight="1">
      <c r="A513" s="157">
        <v>88</v>
      </c>
      <c r="B513" s="154" t="s">
        <v>171</v>
      </c>
      <c r="C513" s="159" t="s">
        <v>636</v>
      </c>
      <c r="D513" s="154" t="s">
        <v>637</v>
      </c>
      <c r="E513" s="154" t="s">
        <v>170</v>
      </c>
      <c r="F513" s="155">
        <v>52</v>
      </c>
      <c r="G513" s="156"/>
      <c r="H513" s="154"/>
      <c r="I513" s="156">
        <f>ROUND(F513*(G513+H513),2)</f>
        <v>0</v>
      </c>
      <c r="J513" s="154">
        <f>ROUND(F513*(N513),2)</f>
        <v>0</v>
      </c>
      <c r="K513" s="1">
        <f>ROUND(F513*(O513),2)</f>
        <v>0</v>
      </c>
      <c r="L513" s="1"/>
      <c r="M513" s="1">
        <f>ROUND(F513*(G513+H513),2)</f>
        <v>0</v>
      </c>
      <c r="N513" s="1">
        <v>0</v>
      </c>
      <c r="O513" s="1"/>
      <c r="P513" s="153">
        <f>ROUND(F513*(R513),3)</f>
        <v>2.78</v>
      </c>
      <c r="Q513" s="160"/>
      <c r="R513" s="160">
        <v>5.3460000000000001E-2</v>
      </c>
      <c r="S513" s="153">
        <f>ROUND(F513*(X513),3)</f>
        <v>0</v>
      </c>
      <c r="X513">
        <v>0</v>
      </c>
      <c r="Z513">
        <v>0</v>
      </c>
    </row>
    <row r="514" spans="1:26">
      <c r="A514" s="154"/>
      <c r="B514" s="154"/>
      <c r="C514" s="158"/>
      <c r="D514" s="158" t="s">
        <v>638</v>
      </c>
      <c r="E514" s="154"/>
      <c r="F514" s="155">
        <v>52</v>
      </c>
      <c r="G514" s="154"/>
      <c r="H514" s="154"/>
      <c r="I514" s="154"/>
      <c r="J514" s="154"/>
      <c r="K514" s="1"/>
      <c r="L514" s="1"/>
      <c r="M514" s="1"/>
      <c r="N514" s="1"/>
      <c r="O514" s="1"/>
      <c r="P514" s="1"/>
      <c r="Q514" t="s">
        <v>90</v>
      </c>
      <c r="S514" s="1"/>
    </row>
    <row r="515" spans="1:26" ht="24.95" customHeight="1">
      <c r="A515" s="157">
        <v>89</v>
      </c>
      <c r="B515" s="154" t="s">
        <v>639</v>
      </c>
      <c r="C515" s="159" t="s">
        <v>640</v>
      </c>
      <c r="D515" s="154" t="s">
        <v>641</v>
      </c>
      <c r="E515" s="154" t="s">
        <v>642</v>
      </c>
      <c r="F515" s="155">
        <v>46.2</v>
      </c>
      <c r="G515" s="156"/>
      <c r="H515" s="154"/>
      <c r="I515" s="156">
        <f>ROUND(F515*(G515+H515),2)</f>
        <v>0</v>
      </c>
      <c r="J515" s="154">
        <f>ROUND(F515*(N515),2)</f>
        <v>0</v>
      </c>
      <c r="K515" s="1">
        <f>ROUND(F515*(O515),2)</f>
        <v>0</v>
      </c>
      <c r="L515" s="1"/>
      <c r="M515" s="1">
        <f>ROUND(F515*(G515+H515),2)</f>
        <v>0</v>
      </c>
      <c r="N515" s="1">
        <v>0</v>
      </c>
      <c r="O515" s="1"/>
      <c r="P515" s="153">
        <f>ROUND(F515*(R515),3)</f>
        <v>0</v>
      </c>
      <c r="Q515" s="160"/>
      <c r="R515" s="160">
        <v>0</v>
      </c>
      <c r="S515" s="153">
        <f>ROUND(F515*(X515),3)</f>
        <v>0</v>
      </c>
      <c r="X515">
        <v>0</v>
      </c>
      <c r="Z515">
        <v>0</v>
      </c>
    </row>
    <row r="516" spans="1:26">
      <c r="A516" s="154"/>
      <c r="B516" s="154"/>
      <c r="C516" s="158"/>
      <c r="D516" s="158" t="s">
        <v>643</v>
      </c>
      <c r="E516" s="154"/>
      <c r="F516" s="155">
        <v>46.2</v>
      </c>
      <c r="G516" s="154"/>
      <c r="H516" s="154"/>
      <c r="I516" s="154"/>
      <c r="J516" s="154"/>
      <c r="K516" s="1"/>
      <c r="L516" s="1"/>
      <c r="M516" s="1"/>
      <c r="N516" s="1"/>
      <c r="O516" s="1"/>
      <c r="P516" s="1"/>
      <c r="S516" s="1"/>
    </row>
    <row r="517" spans="1:26" ht="24.95" customHeight="1">
      <c r="A517" s="157">
        <v>90</v>
      </c>
      <c r="B517" s="154" t="s">
        <v>644</v>
      </c>
      <c r="C517" s="159" t="s">
        <v>645</v>
      </c>
      <c r="D517" s="154" t="s">
        <v>646</v>
      </c>
      <c r="E517" s="154" t="s">
        <v>170</v>
      </c>
      <c r="F517" s="155">
        <v>13</v>
      </c>
      <c r="G517" s="156"/>
      <c r="H517" s="154"/>
      <c r="I517" s="156">
        <f>ROUND(F517*(G517+H517),2)</f>
        <v>0</v>
      </c>
      <c r="J517" s="154">
        <f>ROUND(F517*(N517),2)</f>
        <v>0</v>
      </c>
      <c r="K517" s="1">
        <f>ROUND(F517*(O517),2)</f>
        <v>0</v>
      </c>
      <c r="L517" s="1"/>
      <c r="M517" s="1">
        <f>ROUND(F517*(G517+H517),2)</f>
        <v>0</v>
      </c>
      <c r="N517" s="1">
        <v>0</v>
      </c>
      <c r="O517" s="1"/>
      <c r="P517" s="153">
        <f>ROUND(F517*(R517),3)</f>
        <v>0.17799999999999999</v>
      </c>
      <c r="Q517" s="160"/>
      <c r="R517" s="160">
        <v>1.37E-2</v>
      </c>
      <c r="S517" s="153">
        <f>ROUND(F517*(X517),3)</f>
        <v>0</v>
      </c>
      <c r="X517">
        <v>0</v>
      </c>
      <c r="Z517">
        <v>0</v>
      </c>
    </row>
    <row r="518" spans="1:26">
      <c r="A518" s="154"/>
      <c r="B518" s="154"/>
      <c r="C518" s="158"/>
      <c r="D518" s="158" t="s">
        <v>647</v>
      </c>
      <c r="E518" s="154"/>
      <c r="F518" s="155">
        <v>13</v>
      </c>
      <c r="G518" s="154"/>
      <c r="H518" s="154"/>
      <c r="I518" s="154"/>
      <c r="J518" s="154"/>
      <c r="K518" s="1"/>
      <c r="L518" s="1"/>
      <c r="M518" s="1"/>
      <c r="N518" s="1"/>
      <c r="O518" s="1"/>
      <c r="P518" s="1"/>
      <c r="Q518" t="s">
        <v>90</v>
      </c>
      <c r="S518" s="1"/>
    </row>
    <row r="519" spans="1:26" ht="24.95" customHeight="1">
      <c r="A519" s="157">
        <v>91</v>
      </c>
      <c r="B519" s="154" t="s">
        <v>644</v>
      </c>
      <c r="C519" s="159" t="s">
        <v>648</v>
      </c>
      <c r="D519" s="154" t="s">
        <v>649</v>
      </c>
      <c r="E519" s="154" t="s">
        <v>170</v>
      </c>
      <c r="F519" s="155">
        <v>12</v>
      </c>
      <c r="G519" s="156"/>
      <c r="H519" s="154"/>
      <c r="I519" s="156">
        <f>ROUND(F519*(G519+H519),2)</f>
        <v>0</v>
      </c>
      <c r="J519" s="154">
        <f>ROUND(F519*(N519),2)</f>
        <v>0</v>
      </c>
      <c r="K519" s="1">
        <f>ROUND(F519*(O519),2)</f>
        <v>0</v>
      </c>
      <c r="L519" s="1"/>
      <c r="M519" s="1">
        <f>ROUND(F519*(G519+H519),2)</f>
        <v>0</v>
      </c>
      <c r="N519" s="1">
        <v>0</v>
      </c>
      <c r="O519" s="1"/>
      <c r="P519" s="153">
        <f>ROUND(F519*(R519),3)</f>
        <v>0.16400000000000001</v>
      </c>
      <c r="Q519" s="160"/>
      <c r="R519" s="160">
        <v>1.37E-2</v>
      </c>
      <c r="S519" s="153">
        <f>ROUND(F519*(X519),3)</f>
        <v>0</v>
      </c>
      <c r="X519">
        <v>0</v>
      </c>
      <c r="Z519">
        <v>0</v>
      </c>
    </row>
    <row r="520" spans="1:26">
      <c r="A520" s="154"/>
      <c r="B520" s="154"/>
      <c r="C520" s="158"/>
      <c r="D520" s="158" t="s">
        <v>650</v>
      </c>
      <c r="E520" s="154"/>
      <c r="F520" s="155">
        <v>12</v>
      </c>
      <c r="G520" s="154"/>
      <c r="H520" s="154"/>
      <c r="I520" s="154"/>
      <c r="J520" s="154"/>
      <c r="K520" s="1"/>
      <c r="L520" s="1"/>
      <c r="M520" s="1"/>
      <c r="N520" s="1"/>
      <c r="O520" s="1"/>
      <c r="P520" s="1"/>
      <c r="Q520" t="s">
        <v>90</v>
      </c>
      <c r="S520" s="1"/>
    </row>
    <row r="521" spans="1:26" ht="24.95" customHeight="1">
      <c r="A521" s="157">
        <v>92</v>
      </c>
      <c r="B521" s="154" t="s">
        <v>644</v>
      </c>
      <c r="C521" s="159" t="s">
        <v>651</v>
      </c>
      <c r="D521" s="154" t="s">
        <v>652</v>
      </c>
      <c r="E521" s="154" t="s">
        <v>170</v>
      </c>
      <c r="F521" s="155">
        <v>1</v>
      </c>
      <c r="G521" s="156"/>
      <c r="H521" s="154"/>
      <c r="I521" s="156">
        <f>ROUND(F521*(G521+H521),2)</f>
        <v>0</v>
      </c>
      <c r="J521" s="154">
        <f>ROUND(F521*(N521),2)</f>
        <v>0</v>
      </c>
      <c r="K521" s="1">
        <f>ROUND(F521*(O521),2)</f>
        <v>0</v>
      </c>
      <c r="L521" s="1"/>
      <c r="M521" s="1">
        <f>ROUND(F521*(G521+H521),2)</f>
        <v>0</v>
      </c>
      <c r="N521" s="1">
        <v>0</v>
      </c>
      <c r="O521" s="1"/>
      <c r="P521" s="153">
        <f>ROUND(F521*(R521),3)</f>
        <v>1.4E-2</v>
      </c>
      <c r="Q521" s="160"/>
      <c r="R521" s="160">
        <v>1.4E-2</v>
      </c>
      <c r="S521" s="153">
        <f>ROUND(F521*(X521),3)</f>
        <v>0</v>
      </c>
      <c r="X521">
        <v>0</v>
      </c>
      <c r="Z521">
        <v>0</v>
      </c>
    </row>
    <row r="522" spans="1:26" ht="24.95" customHeight="1">
      <c r="A522" s="157">
        <v>93</v>
      </c>
      <c r="B522" s="154" t="s">
        <v>644</v>
      </c>
      <c r="C522" s="159" t="s">
        <v>653</v>
      </c>
      <c r="D522" s="154" t="s">
        <v>654</v>
      </c>
      <c r="E522" s="154" t="s">
        <v>170</v>
      </c>
      <c r="F522" s="155">
        <v>11</v>
      </c>
      <c r="G522" s="156"/>
      <c r="H522" s="154"/>
      <c r="I522" s="156">
        <f>ROUND(F522*(G522+H522),2)</f>
        <v>0</v>
      </c>
      <c r="J522" s="154">
        <f>ROUND(F522*(N522),2)</f>
        <v>0</v>
      </c>
      <c r="K522" s="1">
        <f>ROUND(F522*(O522),2)</f>
        <v>0</v>
      </c>
      <c r="L522" s="1"/>
      <c r="M522" s="1">
        <f>ROUND(F522*(G522+H522),2)</f>
        <v>0</v>
      </c>
      <c r="N522" s="1">
        <v>0</v>
      </c>
      <c r="O522" s="1"/>
      <c r="P522" s="153">
        <f>ROUND(F522*(R522),3)</f>
        <v>0.157</v>
      </c>
      <c r="Q522" s="160"/>
      <c r="R522" s="160">
        <v>1.43E-2</v>
      </c>
      <c r="S522" s="153">
        <f>ROUND(F522*(X522),3)</f>
        <v>0</v>
      </c>
      <c r="X522">
        <v>0</v>
      </c>
      <c r="Z522">
        <v>0</v>
      </c>
    </row>
    <row r="523" spans="1:26">
      <c r="A523" s="154"/>
      <c r="B523" s="154"/>
      <c r="C523" s="158"/>
      <c r="D523" s="158" t="s">
        <v>655</v>
      </c>
      <c r="E523" s="154"/>
      <c r="F523" s="155">
        <v>11</v>
      </c>
      <c r="G523" s="154"/>
      <c r="H523" s="154"/>
      <c r="I523" s="154"/>
      <c r="J523" s="154"/>
      <c r="K523" s="1"/>
      <c r="L523" s="1"/>
      <c r="M523" s="1"/>
      <c r="N523" s="1"/>
      <c r="O523" s="1"/>
      <c r="P523" s="1"/>
      <c r="Q523" t="s">
        <v>90</v>
      </c>
      <c r="S523" s="1"/>
    </row>
    <row r="524" spans="1:26" ht="24.95" customHeight="1">
      <c r="A524" s="157">
        <v>94</v>
      </c>
      <c r="B524" s="154" t="s">
        <v>644</v>
      </c>
      <c r="C524" s="159" t="s">
        <v>656</v>
      </c>
      <c r="D524" s="154" t="s">
        <v>657</v>
      </c>
      <c r="E524" s="154" t="s">
        <v>170</v>
      </c>
      <c r="F524" s="155">
        <v>14</v>
      </c>
      <c r="G524" s="156"/>
      <c r="H524" s="154"/>
      <c r="I524" s="156">
        <f>ROUND(F524*(G524+H524),2)</f>
        <v>0</v>
      </c>
      <c r="J524" s="154">
        <f>ROUND(F524*(N524),2)</f>
        <v>0</v>
      </c>
      <c r="K524" s="1">
        <f>ROUND(F524*(O524),2)</f>
        <v>0</v>
      </c>
      <c r="L524" s="1"/>
      <c r="M524" s="1">
        <f>ROUND(F524*(G524+H524),2)</f>
        <v>0</v>
      </c>
      <c r="N524" s="1">
        <v>0</v>
      </c>
      <c r="O524" s="1"/>
      <c r="P524" s="153">
        <f>ROUND(F524*(R524),3)</f>
        <v>0.2</v>
      </c>
      <c r="Q524" s="160"/>
      <c r="R524" s="160">
        <v>1.43E-2</v>
      </c>
      <c r="S524" s="153">
        <f>ROUND(F524*(X524),3)</f>
        <v>0</v>
      </c>
      <c r="X524">
        <v>0</v>
      </c>
      <c r="Z524">
        <v>0</v>
      </c>
    </row>
    <row r="525" spans="1:26">
      <c r="A525" s="154"/>
      <c r="B525" s="154"/>
      <c r="C525" s="158"/>
      <c r="D525" s="158">
        <v>14</v>
      </c>
      <c r="E525" s="154"/>
      <c r="F525" s="155">
        <v>14</v>
      </c>
      <c r="G525" s="154"/>
      <c r="H525" s="154"/>
      <c r="I525" s="154"/>
      <c r="J525" s="154"/>
      <c r="K525" s="1"/>
      <c r="L525" s="1"/>
      <c r="M525" s="1"/>
      <c r="N525" s="1"/>
      <c r="O525" s="1"/>
      <c r="P525" s="1"/>
      <c r="Q525" t="s">
        <v>90</v>
      </c>
      <c r="S525" s="1"/>
    </row>
    <row r="526" spans="1:26" ht="24.95" customHeight="1">
      <c r="A526" s="157">
        <v>95</v>
      </c>
      <c r="B526" s="154" t="s">
        <v>644</v>
      </c>
      <c r="C526" s="159" t="s">
        <v>658</v>
      </c>
      <c r="D526" s="154" t="s">
        <v>659</v>
      </c>
      <c r="E526" s="154" t="s">
        <v>170</v>
      </c>
      <c r="F526" s="155">
        <v>1</v>
      </c>
      <c r="G526" s="156"/>
      <c r="H526" s="154"/>
      <c r="I526" s="156">
        <f>ROUND(F526*(G526+H526),2)</f>
        <v>0</v>
      </c>
      <c r="J526" s="154">
        <f>ROUND(F526*(N526),2)</f>
        <v>0</v>
      </c>
      <c r="K526" s="1">
        <f>ROUND(F526*(O526),2)</f>
        <v>0</v>
      </c>
      <c r="L526" s="1"/>
      <c r="M526" s="1">
        <f>ROUND(F526*(G526+H526),2)</f>
        <v>0</v>
      </c>
      <c r="N526" s="1">
        <v>0</v>
      </c>
      <c r="O526" s="1"/>
      <c r="P526" s="153">
        <f>ROUND(F526*(R526),3)</f>
        <v>1.4999999999999999E-2</v>
      </c>
      <c r="Q526" s="160"/>
      <c r="R526" s="160">
        <v>1.46E-2</v>
      </c>
      <c r="S526" s="153">
        <f>ROUND(F526*(X526),3)</f>
        <v>0</v>
      </c>
      <c r="X526">
        <v>0</v>
      </c>
      <c r="Z526">
        <v>0</v>
      </c>
    </row>
    <row r="527" spans="1:26" ht="24.95" customHeight="1">
      <c r="A527" s="157">
        <v>96</v>
      </c>
      <c r="B527" s="154" t="s">
        <v>644</v>
      </c>
      <c r="C527" s="159" t="s">
        <v>660</v>
      </c>
      <c r="D527" s="154" t="s">
        <v>661</v>
      </c>
      <c r="E527" s="154" t="s">
        <v>170</v>
      </c>
      <c r="F527" s="155">
        <v>7</v>
      </c>
      <c r="G527" s="156"/>
      <c r="H527" s="154"/>
      <c r="I527" s="156">
        <f>ROUND(F527*(G527+H527),2)</f>
        <v>0</v>
      </c>
      <c r="J527" s="154">
        <f>ROUND(F527*(N527),2)</f>
        <v>0</v>
      </c>
      <c r="K527" s="1">
        <f>ROUND(F527*(O527),2)</f>
        <v>0</v>
      </c>
      <c r="L527" s="1"/>
      <c r="M527" s="1">
        <f>ROUND(F527*(G527+H527),2)</f>
        <v>0</v>
      </c>
      <c r="N527" s="1">
        <v>0</v>
      </c>
      <c r="O527" s="1"/>
      <c r="P527" s="153">
        <f>ROUND(F527*(R527),3)</f>
        <v>0.105</v>
      </c>
      <c r="Q527" s="160"/>
      <c r="R527" s="160">
        <v>1.4999999999999999E-2</v>
      </c>
      <c r="S527" s="153">
        <f>ROUND(F527*(X527),3)</f>
        <v>0</v>
      </c>
      <c r="X527">
        <v>0</v>
      </c>
      <c r="Z527">
        <v>0</v>
      </c>
    </row>
    <row r="528" spans="1:26">
      <c r="A528" s="154"/>
      <c r="B528" s="154"/>
      <c r="C528" s="158"/>
      <c r="D528" s="158" t="s">
        <v>626</v>
      </c>
      <c r="E528" s="154"/>
      <c r="F528" s="155">
        <v>7</v>
      </c>
      <c r="G528" s="154"/>
      <c r="H528" s="154"/>
      <c r="I528" s="154"/>
      <c r="J528" s="154"/>
      <c r="K528" s="1"/>
      <c r="L528" s="1"/>
      <c r="M528" s="1"/>
      <c r="N528" s="1"/>
      <c r="O528" s="1"/>
      <c r="P528" s="1"/>
      <c r="Q528" t="s">
        <v>90</v>
      </c>
      <c r="S528" s="1"/>
    </row>
    <row r="529" spans="1:26" ht="24.95" customHeight="1">
      <c r="A529" s="157">
        <v>97</v>
      </c>
      <c r="B529" s="154" t="s">
        <v>662</v>
      </c>
      <c r="C529" s="159" t="s">
        <v>663</v>
      </c>
      <c r="D529" s="154" t="s">
        <v>664</v>
      </c>
      <c r="E529" s="154" t="s">
        <v>267</v>
      </c>
      <c r="F529" s="155">
        <v>72.237000000000009</v>
      </c>
      <c r="G529" s="156"/>
      <c r="H529" s="154"/>
      <c r="I529" s="156">
        <f>ROUND(F529*(G529+H529),2)</f>
        <v>0</v>
      </c>
      <c r="J529" s="154">
        <f>ROUND(F529*(N529),2)</f>
        <v>0</v>
      </c>
      <c r="K529" s="1">
        <f>ROUND(F529*(O529),2)</f>
        <v>0</v>
      </c>
      <c r="L529" s="1"/>
      <c r="M529" s="1">
        <f>ROUND(F529*(G529+H529),2)</f>
        <v>0</v>
      </c>
      <c r="N529" s="1">
        <v>0</v>
      </c>
      <c r="O529" s="1"/>
      <c r="P529" s="153">
        <f>ROUND(F529*(R529),3)</f>
        <v>6.9000000000000006E-2</v>
      </c>
      <c r="Q529" s="160"/>
      <c r="R529" s="160">
        <v>9.6000000000000002E-4</v>
      </c>
      <c r="S529" s="153">
        <f>ROUND(F529*(X529),3)</f>
        <v>0</v>
      </c>
      <c r="X529">
        <v>0</v>
      </c>
      <c r="Z529">
        <v>0</v>
      </c>
    </row>
    <row r="530" spans="1:26">
      <c r="A530" s="154"/>
      <c r="B530" s="154"/>
      <c r="C530" s="158"/>
      <c r="D530" s="158" t="s">
        <v>665</v>
      </c>
      <c r="E530" s="154"/>
      <c r="F530" s="155">
        <v>72.237000000000009</v>
      </c>
      <c r="G530" s="154"/>
      <c r="H530" s="154"/>
      <c r="I530" s="154"/>
      <c r="J530" s="154"/>
      <c r="K530" s="1"/>
      <c r="L530" s="1"/>
      <c r="M530" s="1"/>
      <c r="N530" s="1"/>
      <c r="O530" s="1"/>
      <c r="P530" s="1"/>
      <c r="S530" s="1"/>
    </row>
    <row r="531" spans="1:26" ht="24.95" customHeight="1">
      <c r="A531" s="157">
        <v>98</v>
      </c>
      <c r="B531" s="154" t="s">
        <v>662</v>
      </c>
      <c r="C531" s="159" t="s">
        <v>666</v>
      </c>
      <c r="D531" s="154" t="s">
        <v>667</v>
      </c>
      <c r="E531" s="154" t="s">
        <v>238</v>
      </c>
      <c r="F531" s="155">
        <v>54</v>
      </c>
      <c r="G531" s="156"/>
      <c r="H531" s="154"/>
      <c r="I531" s="156">
        <f>ROUND(F531*(G531+H531),2)</f>
        <v>0</v>
      </c>
      <c r="J531" s="154">
        <f>ROUND(F531*(N531),2)</f>
        <v>0</v>
      </c>
      <c r="K531" s="1">
        <f>ROUND(F531*(O531),2)</f>
        <v>0</v>
      </c>
      <c r="L531" s="1"/>
      <c r="M531" s="1">
        <f>ROUND(F531*(G531+H531),2)</f>
        <v>0</v>
      </c>
      <c r="N531" s="1">
        <v>0</v>
      </c>
      <c r="O531" s="1"/>
      <c r="P531" s="153">
        <f>ROUND(F531*(R531),3)</f>
        <v>5.0000000000000001E-3</v>
      </c>
      <c r="Q531" s="160"/>
      <c r="R531" s="160">
        <v>1E-4</v>
      </c>
      <c r="S531" s="153">
        <f>ROUND(F531*(X531),3)</f>
        <v>0</v>
      </c>
      <c r="X531">
        <v>0</v>
      </c>
      <c r="Z531">
        <v>0</v>
      </c>
    </row>
    <row r="532" spans="1:26">
      <c r="A532" s="154"/>
      <c r="B532" s="154"/>
      <c r="C532" s="158"/>
      <c r="D532" s="158" t="s">
        <v>668</v>
      </c>
      <c r="E532" s="154"/>
      <c r="F532" s="155">
        <v>54</v>
      </c>
      <c r="G532" s="154"/>
      <c r="H532" s="154"/>
      <c r="I532" s="154"/>
      <c r="J532" s="154"/>
      <c r="K532" s="1"/>
      <c r="L532" s="1"/>
      <c r="M532" s="1"/>
      <c r="N532" s="1"/>
      <c r="O532" s="1"/>
      <c r="P532" s="1"/>
      <c r="S532" s="1"/>
    </row>
    <row r="533" spans="1:26">
      <c r="A533" s="144"/>
      <c r="B533" s="144"/>
      <c r="C533" s="144"/>
      <c r="D533" s="144" t="s">
        <v>50</v>
      </c>
      <c r="E533" s="144"/>
      <c r="F533" s="144"/>
      <c r="G533" s="146">
        <f>ROUND((SUM(L223:L532))/1,2)</f>
        <v>0</v>
      </c>
      <c r="H533" s="146">
        <f>ROUND((SUM(M223:M532))/1,2)</f>
        <v>0</v>
      </c>
      <c r="I533" s="146">
        <f>ROUND((SUM(I223:I532))/1,2)</f>
        <v>0</v>
      </c>
      <c r="J533" s="144"/>
      <c r="K533" s="144"/>
      <c r="L533" s="144">
        <f>ROUND((SUM(L223:L532))/1,2)</f>
        <v>0</v>
      </c>
      <c r="M533" s="144">
        <f>ROUND((SUM(M223:M532))/1,2)</f>
        <v>0</v>
      </c>
      <c r="N533" s="144"/>
      <c r="O533" s="144"/>
      <c r="P533" s="161">
        <f>ROUND((SUM(P223:P532))/1,2)</f>
        <v>162.47</v>
      </c>
      <c r="Q533" s="142"/>
      <c r="R533" s="142"/>
      <c r="S533" s="161">
        <f>ROUND((SUM(S223:S532))/1,2)</f>
        <v>0</v>
      </c>
      <c r="T533" s="142"/>
      <c r="U533" s="142"/>
      <c r="V533" s="142"/>
      <c r="W533" s="142"/>
      <c r="X533" s="142"/>
      <c r="Y533" s="142"/>
      <c r="Z533" s="142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S534" s="1"/>
    </row>
    <row r="535" spans="1:26">
      <c r="A535" s="144"/>
      <c r="B535" s="144"/>
      <c r="C535" s="144"/>
      <c r="D535" s="144" t="s">
        <v>51</v>
      </c>
      <c r="E535" s="144"/>
      <c r="F535" s="144"/>
      <c r="G535" s="144"/>
      <c r="H535" s="144"/>
      <c r="I535" s="144"/>
      <c r="J535" s="144"/>
      <c r="K535" s="144"/>
      <c r="L535" s="144"/>
      <c r="M535" s="144"/>
      <c r="N535" s="144"/>
      <c r="O535" s="144"/>
      <c r="P535" s="144"/>
      <c r="Q535" s="142"/>
      <c r="R535" s="142"/>
      <c r="S535" s="144"/>
      <c r="T535" s="142"/>
      <c r="U535" s="142"/>
      <c r="V535" s="142"/>
      <c r="W535" s="142"/>
      <c r="X535" s="142"/>
      <c r="Y535" s="142"/>
      <c r="Z535" s="142"/>
    </row>
    <row r="536" spans="1:26" ht="24.95" customHeight="1">
      <c r="A536" s="157">
        <v>99</v>
      </c>
      <c r="B536" s="154" t="s">
        <v>669</v>
      </c>
      <c r="C536" s="159" t="s">
        <v>670</v>
      </c>
      <c r="D536" s="154" t="s">
        <v>671</v>
      </c>
      <c r="E536" s="154" t="s">
        <v>248</v>
      </c>
      <c r="F536" s="155">
        <v>887.94400000000019</v>
      </c>
      <c r="G536" s="156"/>
      <c r="H536" s="154"/>
      <c r="I536" s="156">
        <f>ROUND(F536*(G536+H536),2)</f>
        <v>0</v>
      </c>
      <c r="J536" s="154">
        <f>ROUND(F536*(N536),2)</f>
        <v>0</v>
      </c>
      <c r="K536" s="1">
        <f>ROUND(F536*(O536),2)</f>
        <v>0</v>
      </c>
      <c r="L536" s="1"/>
      <c r="M536" s="1">
        <f>ROUND(F536*(G536+H536),2)</f>
        <v>0</v>
      </c>
      <c r="N536" s="1">
        <v>0</v>
      </c>
      <c r="O536" s="1"/>
      <c r="P536" s="153">
        <f>ROUND(F536*(R536),3)</f>
        <v>0</v>
      </c>
      <c r="Q536" s="160"/>
      <c r="R536" s="160">
        <v>0</v>
      </c>
      <c r="S536" s="153">
        <f>ROUND(F536*(X536),3)</f>
        <v>0</v>
      </c>
      <c r="X536">
        <v>0</v>
      </c>
      <c r="Z536">
        <v>0</v>
      </c>
    </row>
    <row r="537" spans="1:26">
      <c r="A537" s="154"/>
      <c r="B537" s="154"/>
      <c r="C537" s="158"/>
      <c r="D537" s="158" t="s">
        <v>672</v>
      </c>
      <c r="E537" s="154"/>
      <c r="F537" s="155">
        <v>307.80750000000006</v>
      </c>
      <c r="G537" s="154"/>
      <c r="H537" s="154"/>
      <c r="I537" s="154"/>
      <c r="J537" s="154"/>
      <c r="K537" s="1"/>
      <c r="L537" s="1"/>
      <c r="M537" s="1"/>
      <c r="N537" s="1"/>
      <c r="O537" s="1"/>
      <c r="P537" s="1"/>
      <c r="S537" s="1"/>
    </row>
    <row r="538" spans="1:26">
      <c r="A538" s="154"/>
      <c r="B538" s="154"/>
      <c r="C538" s="158"/>
      <c r="D538" s="158" t="s">
        <v>673</v>
      </c>
      <c r="E538" s="154"/>
      <c r="F538" s="155">
        <v>106.03450000000001</v>
      </c>
      <c r="G538" s="154"/>
      <c r="H538" s="154"/>
      <c r="I538" s="154"/>
      <c r="J538" s="154"/>
      <c r="K538" s="1"/>
      <c r="L538" s="1"/>
      <c r="M538" s="1"/>
      <c r="N538" s="1"/>
      <c r="O538" s="1"/>
      <c r="P538" s="1"/>
      <c r="S538" s="1"/>
    </row>
    <row r="539" spans="1:26">
      <c r="A539" s="154"/>
      <c r="B539" s="154"/>
      <c r="C539" s="158"/>
      <c r="D539" s="158" t="s">
        <v>674</v>
      </c>
      <c r="E539" s="154"/>
      <c r="F539" s="155">
        <v>357.78600000000006</v>
      </c>
      <c r="G539" s="154"/>
      <c r="H539" s="154"/>
      <c r="I539" s="154"/>
      <c r="J539" s="154"/>
      <c r="K539" s="1"/>
      <c r="L539" s="1"/>
      <c r="M539" s="1"/>
      <c r="N539" s="1"/>
      <c r="O539" s="1"/>
      <c r="P539" s="1"/>
      <c r="S539" s="1"/>
    </row>
    <row r="540" spans="1:26">
      <c r="A540" s="154"/>
      <c r="B540" s="154"/>
      <c r="C540" s="158"/>
      <c r="D540" s="158" t="s">
        <v>675</v>
      </c>
      <c r="E540" s="154"/>
      <c r="F540" s="155">
        <v>116.31600000000002</v>
      </c>
      <c r="G540" s="154"/>
      <c r="H540" s="154"/>
      <c r="I540" s="154"/>
      <c r="J540" s="154"/>
      <c r="K540" s="1"/>
      <c r="L540" s="1"/>
      <c r="M540" s="1"/>
      <c r="N540" s="1"/>
      <c r="O540" s="1"/>
      <c r="P540" s="1"/>
      <c r="S540" s="1"/>
    </row>
    <row r="541" spans="1:26" ht="24.95" customHeight="1">
      <c r="A541" s="157">
        <v>100</v>
      </c>
      <c r="B541" s="154" t="s">
        <v>669</v>
      </c>
      <c r="C541" s="159" t="s">
        <v>676</v>
      </c>
      <c r="D541" s="154" t="s">
        <v>677</v>
      </c>
      <c r="E541" s="154" t="s">
        <v>248</v>
      </c>
      <c r="F541" s="155">
        <v>1775.8879999999999</v>
      </c>
      <c r="G541" s="156"/>
      <c r="H541" s="154"/>
      <c r="I541" s="156">
        <f>ROUND(F541*(G541+H541),2)</f>
        <v>0</v>
      </c>
      <c r="J541" s="154">
        <f>ROUND(F541*(N541),2)</f>
        <v>0</v>
      </c>
      <c r="K541" s="1">
        <f>ROUND(F541*(O541),2)</f>
        <v>0</v>
      </c>
      <c r="L541" s="1"/>
      <c r="M541" s="1">
        <f>ROUND(F541*(G541+H541),2)</f>
        <v>0</v>
      </c>
      <c r="N541" s="1">
        <v>0</v>
      </c>
      <c r="O541" s="1"/>
      <c r="P541" s="153">
        <f>ROUND(F541*(R541),3)</f>
        <v>1.2609999999999999</v>
      </c>
      <c r="Q541" s="160"/>
      <c r="R541" s="160">
        <v>7.1000000000000002E-4</v>
      </c>
      <c r="S541" s="153">
        <f>ROUND(F541*(X541),3)</f>
        <v>0</v>
      </c>
      <c r="X541">
        <v>0</v>
      </c>
      <c r="Z541">
        <v>0</v>
      </c>
    </row>
    <row r="542" spans="1:26">
      <c r="A542" s="154"/>
      <c r="B542" s="154"/>
      <c r="C542" s="158"/>
      <c r="D542" s="158" t="s">
        <v>678</v>
      </c>
      <c r="E542" s="154"/>
      <c r="F542" s="155">
        <v>1775.8879999999999</v>
      </c>
      <c r="G542" s="154"/>
      <c r="H542" s="154"/>
      <c r="I542" s="154"/>
      <c r="J542" s="154"/>
      <c r="K542" s="1"/>
      <c r="L542" s="1"/>
      <c r="M542" s="1"/>
      <c r="N542" s="1"/>
      <c r="O542" s="1"/>
      <c r="P542" s="1"/>
      <c r="Q542" t="s">
        <v>134</v>
      </c>
      <c r="S542" s="1"/>
    </row>
    <row r="543" spans="1:26" ht="24.95" customHeight="1">
      <c r="A543" s="157">
        <v>101</v>
      </c>
      <c r="B543" s="154" t="s">
        <v>669</v>
      </c>
      <c r="C543" s="159" t="s">
        <v>679</v>
      </c>
      <c r="D543" s="154" t="s">
        <v>680</v>
      </c>
      <c r="E543" s="154" t="s">
        <v>110</v>
      </c>
      <c r="F543" s="155">
        <v>626.14</v>
      </c>
      <c r="G543" s="156"/>
      <c r="H543" s="154"/>
      <c r="I543" s="156">
        <f>ROUND(F543*(G543+H543),2)</f>
        <v>0</v>
      </c>
      <c r="J543" s="154">
        <f>ROUND(F543*(N543),2)</f>
        <v>0</v>
      </c>
      <c r="K543" s="1">
        <f>ROUND(F543*(O543),2)</f>
        <v>0</v>
      </c>
      <c r="L543" s="1"/>
      <c r="M543" s="1">
        <f>ROUND(F543*(G543+H543),2)</f>
        <v>0</v>
      </c>
      <c r="N543" s="1">
        <v>0</v>
      </c>
      <c r="O543" s="1"/>
      <c r="P543" s="153">
        <f>ROUND(F543*(R543),3)</f>
        <v>1.0389999999999999</v>
      </c>
      <c r="Q543" s="160"/>
      <c r="R543" s="160">
        <v>1.66E-3</v>
      </c>
      <c r="S543" s="153">
        <f>ROUND(F543*(X543),3)</f>
        <v>0</v>
      </c>
      <c r="X543">
        <v>0</v>
      </c>
      <c r="Z543">
        <v>0</v>
      </c>
    </row>
    <row r="544" spans="1:26" ht="24" customHeight="1">
      <c r="A544" s="154"/>
      <c r="B544" s="154"/>
      <c r="C544" s="158"/>
      <c r="D544" s="158" t="s">
        <v>681</v>
      </c>
      <c r="E544" s="154"/>
      <c r="F544" s="155">
        <v>626.14</v>
      </c>
      <c r="G544" s="154"/>
      <c r="H544" s="154"/>
      <c r="I544" s="154"/>
      <c r="J544" s="154"/>
      <c r="K544" s="1"/>
      <c r="L544" s="1"/>
      <c r="M544" s="1"/>
      <c r="N544" s="1"/>
      <c r="O544" s="1"/>
      <c r="P544" s="1"/>
      <c r="Q544" t="s">
        <v>90</v>
      </c>
      <c r="S544" s="1"/>
    </row>
    <row r="545" spans="1:26" ht="24.95" customHeight="1">
      <c r="A545" s="157">
        <v>102</v>
      </c>
      <c r="B545" s="154" t="s">
        <v>669</v>
      </c>
      <c r="C545" s="159" t="s">
        <v>682</v>
      </c>
      <c r="D545" s="154" t="s">
        <v>683</v>
      </c>
      <c r="E545" s="154" t="s">
        <v>110</v>
      </c>
      <c r="F545" s="155">
        <v>26.64</v>
      </c>
      <c r="G545" s="156"/>
      <c r="H545" s="154"/>
      <c r="I545" s="156">
        <f>ROUND(F545*(G545+H545),2)</f>
        <v>0</v>
      </c>
      <c r="J545" s="154">
        <f>ROUND(F545*(N545),2)</f>
        <v>0</v>
      </c>
      <c r="K545" s="1">
        <f>ROUND(F545*(O545),2)</f>
        <v>0</v>
      </c>
      <c r="L545" s="1"/>
      <c r="M545" s="1">
        <f>ROUND(F545*(G545+H545),2)</f>
        <v>0</v>
      </c>
      <c r="N545" s="1">
        <v>0</v>
      </c>
      <c r="O545" s="1"/>
      <c r="P545" s="153">
        <f>ROUND(F545*(R545),3)</f>
        <v>0.161</v>
      </c>
      <c r="Q545" s="160"/>
      <c r="R545" s="160">
        <v>6.0499999999999998E-3</v>
      </c>
      <c r="S545" s="153">
        <f>ROUND(F545*(X545),3)</f>
        <v>0</v>
      </c>
      <c r="X545">
        <v>0</v>
      </c>
      <c r="Z545">
        <v>0</v>
      </c>
    </row>
    <row r="546" spans="1:26">
      <c r="A546" s="154"/>
      <c r="B546" s="154"/>
      <c r="C546" s="158"/>
      <c r="D546" s="158" t="s">
        <v>684</v>
      </c>
      <c r="E546" s="154"/>
      <c r="F546" s="155">
        <v>26.64</v>
      </c>
      <c r="G546" s="154"/>
      <c r="H546" s="154"/>
      <c r="I546" s="154"/>
      <c r="J546" s="154"/>
      <c r="K546" s="1"/>
      <c r="L546" s="1"/>
      <c r="M546" s="1"/>
      <c r="N546" s="1"/>
      <c r="O546" s="1"/>
      <c r="P546" s="1"/>
      <c r="Q546" t="s">
        <v>90</v>
      </c>
      <c r="S546" s="1"/>
    </row>
    <row r="547" spans="1:26" ht="24.95" customHeight="1">
      <c r="A547" s="157">
        <v>103</v>
      </c>
      <c r="B547" s="154" t="s">
        <v>685</v>
      </c>
      <c r="C547" s="159" t="s">
        <v>686</v>
      </c>
      <c r="D547" s="154" t="s">
        <v>687</v>
      </c>
      <c r="E547" s="154" t="s">
        <v>248</v>
      </c>
      <c r="F547" s="155">
        <v>887.94399999999996</v>
      </c>
      <c r="G547" s="156"/>
      <c r="H547" s="154"/>
      <c r="I547" s="156">
        <f>ROUND(F547*(G547+H547),2)</f>
        <v>0</v>
      </c>
      <c r="J547" s="154">
        <f>ROUND(F547*(N547),2)</f>
        <v>0</v>
      </c>
      <c r="K547" s="1">
        <f>ROUND(F547*(O547),2)</f>
        <v>0</v>
      </c>
      <c r="L547" s="1"/>
      <c r="M547" s="1">
        <f>ROUND(F547*(G547+H547),2)</f>
        <v>0</v>
      </c>
      <c r="N547" s="1">
        <v>0</v>
      </c>
      <c r="O547" s="1"/>
      <c r="P547" s="153">
        <f>ROUND(F547*(R547),3)</f>
        <v>0</v>
      </c>
      <c r="Q547" s="160"/>
      <c r="R547" s="160">
        <v>0</v>
      </c>
      <c r="S547" s="153">
        <f>ROUND(F547*(X547),3)</f>
        <v>0</v>
      </c>
      <c r="X547">
        <v>0</v>
      </c>
      <c r="Z547">
        <v>0</v>
      </c>
    </row>
    <row r="548" spans="1:26" ht="24.95" customHeight="1">
      <c r="A548" s="157">
        <v>104</v>
      </c>
      <c r="B548" s="154" t="s">
        <v>102</v>
      </c>
      <c r="C548" s="159" t="s">
        <v>688</v>
      </c>
      <c r="D548" s="154" t="s">
        <v>689</v>
      </c>
      <c r="E548" s="154" t="s">
        <v>690</v>
      </c>
      <c r="F548" s="155">
        <v>72</v>
      </c>
      <c r="G548" s="156"/>
      <c r="H548" s="154"/>
      <c r="I548" s="156">
        <f>ROUND(F548*(G548+H548),2)</f>
        <v>0</v>
      </c>
      <c r="J548" s="154">
        <f>ROUND(F548*(N548),2)</f>
        <v>0</v>
      </c>
      <c r="K548" s="1">
        <f>ROUND(F548*(O548),2)</f>
        <v>0</v>
      </c>
      <c r="L548" s="1"/>
      <c r="M548" s="1">
        <f>ROUND(F548*(G548+H548),2)</f>
        <v>0</v>
      </c>
      <c r="N548" s="1">
        <v>0</v>
      </c>
      <c r="O548" s="1"/>
      <c r="P548" s="153">
        <f>ROUND(F548*(R548),3)</f>
        <v>172.346</v>
      </c>
      <c r="Q548" s="160"/>
      <c r="R548" s="160">
        <v>2.3936999999999999</v>
      </c>
      <c r="S548" s="153">
        <f>ROUND(F548*(X548),3)</f>
        <v>0</v>
      </c>
      <c r="X548">
        <v>0</v>
      </c>
      <c r="Z548">
        <v>0</v>
      </c>
    </row>
    <row r="549" spans="1:26" ht="24.95" customHeight="1">
      <c r="A549" s="157">
        <v>105</v>
      </c>
      <c r="B549" s="154" t="s">
        <v>102</v>
      </c>
      <c r="C549" s="159" t="s">
        <v>691</v>
      </c>
      <c r="D549" s="154" t="s">
        <v>692</v>
      </c>
      <c r="E549" s="154" t="s">
        <v>110</v>
      </c>
      <c r="F549" s="155">
        <v>8.4750000000000014</v>
      </c>
      <c r="G549" s="156"/>
      <c r="H549" s="154"/>
      <c r="I549" s="156">
        <f>ROUND(F549*(G549+H549),2)</f>
        <v>0</v>
      </c>
      <c r="J549" s="154">
        <f>ROUND(F549*(N549),2)</f>
        <v>0</v>
      </c>
      <c r="K549" s="1">
        <f>ROUND(F549*(O549),2)</f>
        <v>0</v>
      </c>
      <c r="L549" s="1"/>
      <c r="M549" s="1">
        <f>ROUND(F549*(G549+H549),2)</f>
        <v>0</v>
      </c>
      <c r="N549" s="1">
        <v>0</v>
      </c>
      <c r="O549" s="1"/>
      <c r="P549" s="153">
        <f>ROUND(F549*(R549),3)</f>
        <v>2.351</v>
      </c>
      <c r="Q549" s="160"/>
      <c r="R549" s="160">
        <v>0.27743000000000001</v>
      </c>
      <c r="S549" s="153">
        <f>ROUND(F549*(X549),3)</f>
        <v>0</v>
      </c>
      <c r="X549">
        <v>0</v>
      </c>
      <c r="Z549">
        <v>0</v>
      </c>
    </row>
    <row r="550" spans="1:26">
      <c r="A550" s="154"/>
      <c r="B550" s="154"/>
      <c r="C550" s="158"/>
      <c r="D550" s="158" t="s">
        <v>693</v>
      </c>
      <c r="E550" s="154"/>
      <c r="F550" s="155">
        <v>8.4750000000000014</v>
      </c>
      <c r="G550" s="154"/>
      <c r="H550" s="154"/>
      <c r="I550" s="154"/>
      <c r="J550" s="154"/>
      <c r="K550" s="1"/>
      <c r="L550" s="1"/>
      <c r="M550" s="1"/>
      <c r="N550" s="1"/>
      <c r="O550" s="1"/>
      <c r="P550" s="1"/>
      <c r="S550" s="1"/>
    </row>
    <row r="551" spans="1:26" ht="24.95" customHeight="1">
      <c r="A551" s="157">
        <v>106</v>
      </c>
      <c r="B551" s="154" t="s">
        <v>102</v>
      </c>
      <c r="C551" s="159" t="s">
        <v>694</v>
      </c>
      <c r="D551" s="154" t="s">
        <v>695</v>
      </c>
      <c r="E551" s="154" t="s">
        <v>248</v>
      </c>
      <c r="F551" s="155">
        <v>667.02</v>
      </c>
      <c r="G551" s="156"/>
      <c r="H551" s="154"/>
      <c r="I551" s="156">
        <f>ROUND(F551*(G551+H551),2)</f>
        <v>0</v>
      </c>
      <c r="J551" s="154">
        <f>ROUND(F551*(N551),2)</f>
        <v>0</v>
      </c>
      <c r="K551" s="1">
        <f>ROUND(F551*(O551),2)</f>
        <v>0</v>
      </c>
      <c r="L551" s="1"/>
      <c r="M551" s="1">
        <f>ROUND(F551*(G551+H551),2)</f>
        <v>0</v>
      </c>
      <c r="N551" s="1">
        <v>0</v>
      </c>
      <c r="O551" s="1"/>
      <c r="P551" s="153">
        <f>ROUND(F551*(R551),3)</f>
        <v>0</v>
      </c>
      <c r="Q551" s="160"/>
      <c r="R551" s="160">
        <v>0</v>
      </c>
      <c r="S551" s="153">
        <f>ROUND(F551*(X551),3)</f>
        <v>0</v>
      </c>
      <c r="X551">
        <v>0</v>
      </c>
      <c r="Z551">
        <v>0</v>
      </c>
    </row>
    <row r="552" spans="1:26">
      <c r="A552" s="154"/>
      <c r="B552" s="154"/>
      <c r="C552" s="158"/>
      <c r="D552" s="158" t="s">
        <v>696</v>
      </c>
      <c r="E552" s="154"/>
      <c r="F552" s="155">
        <v>667.02</v>
      </c>
      <c r="G552" s="154"/>
      <c r="H552" s="154"/>
      <c r="I552" s="154"/>
      <c r="J552" s="154"/>
      <c r="K552" s="1"/>
      <c r="L552" s="1"/>
      <c r="M552" s="1"/>
      <c r="N552" s="1"/>
      <c r="O552" s="1"/>
      <c r="P552" s="1"/>
      <c r="Q552" t="s">
        <v>90</v>
      </c>
      <c r="S552" s="1"/>
    </row>
    <row r="553" spans="1:26" ht="24.95" customHeight="1">
      <c r="A553" s="157">
        <v>107</v>
      </c>
      <c r="B553" s="154" t="s">
        <v>102</v>
      </c>
      <c r="C553" s="159" t="s">
        <v>697</v>
      </c>
      <c r="D553" s="154" t="s">
        <v>698</v>
      </c>
      <c r="E553" s="154" t="s">
        <v>267</v>
      </c>
      <c r="F553" s="155">
        <v>97.915000000000006</v>
      </c>
      <c r="G553" s="156"/>
      <c r="H553" s="154"/>
      <c r="I553" s="156">
        <f>ROUND(F553*(G553+H553),2)</f>
        <v>0</v>
      </c>
      <c r="J553" s="154">
        <f>ROUND(F553*(N553),2)</f>
        <v>0</v>
      </c>
      <c r="K553" s="1">
        <f>ROUND(F553*(O553),2)</f>
        <v>0</v>
      </c>
      <c r="L553" s="1"/>
      <c r="M553" s="1">
        <f>ROUND(F553*(G553+H553),2)</f>
        <v>0</v>
      </c>
      <c r="N553" s="1">
        <v>0</v>
      </c>
      <c r="O553" s="1"/>
      <c r="P553" s="153">
        <f>ROUND(F553*(R553),3)</f>
        <v>0</v>
      </c>
      <c r="Q553" s="160"/>
      <c r="R553" s="160">
        <v>0</v>
      </c>
      <c r="S553" s="153">
        <f>ROUND(F553*(X553),3)</f>
        <v>0</v>
      </c>
      <c r="X553">
        <v>0</v>
      </c>
      <c r="Z553">
        <v>0</v>
      </c>
    </row>
    <row r="554" spans="1:26" ht="23.25">
      <c r="A554" s="154"/>
      <c r="B554" s="154"/>
      <c r="C554" s="158"/>
      <c r="D554" s="158" t="s">
        <v>699</v>
      </c>
      <c r="E554" s="154"/>
      <c r="F554" s="155">
        <v>97.915000000000006</v>
      </c>
      <c r="G554" s="154"/>
      <c r="H554" s="154"/>
      <c r="I554" s="154"/>
      <c r="J554" s="154"/>
      <c r="K554" s="1"/>
      <c r="L554" s="1"/>
      <c r="M554" s="1"/>
      <c r="N554" s="1"/>
      <c r="O554" s="1"/>
      <c r="P554" s="1"/>
      <c r="S554" s="1"/>
    </row>
    <row r="555" spans="1:26" ht="24.95" customHeight="1">
      <c r="A555" s="157">
        <v>108</v>
      </c>
      <c r="B555" s="154" t="s">
        <v>102</v>
      </c>
      <c r="C555" s="159" t="s">
        <v>700</v>
      </c>
      <c r="D555" s="154" t="s">
        <v>701</v>
      </c>
      <c r="E555" s="154" t="s">
        <v>267</v>
      </c>
      <c r="F555" s="155">
        <v>332.15000000000003</v>
      </c>
      <c r="G555" s="156"/>
      <c r="H555" s="154"/>
      <c r="I555" s="156">
        <f>ROUND(F555*(G555+H555),2)</f>
        <v>0</v>
      </c>
      <c r="J555" s="154">
        <f>ROUND(F555*(N555),2)</f>
        <v>0</v>
      </c>
      <c r="K555" s="1">
        <f>ROUND(F555*(O555),2)</f>
        <v>0</v>
      </c>
      <c r="L555" s="1"/>
      <c r="M555" s="1">
        <f>ROUND(F555*(G555+H555),2)</f>
        <v>0</v>
      </c>
      <c r="N555" s="1">
        <v>0</v>
      </c>
      <c r="O555" s="1"/>
      <c r="P555" s="153">
        <f>ROUND(F555*(R555),3)</f>
        <v>0</v>
      </c>
      <c r="Q555" s="160"/>
      <c r="R555" s="160">
        <v>0</v>
      </c>
      <c r="S555" s="153">
        <f>ROUND(F555*(X555),3)</f>
        <v>0</v>
      </c>
      <c r="X555">
        <v>0</v>
      </c>
      <c r="Z555">
        <v>0</v>
      </c>
    </row>
    <row r="556" spans="1:26">
      <c r="A556" s="154"/>
      <c r="B556" s="154"/>
      <c r="C556" s="158"/>
      <c r="D556" s="158" t="s">
        <v>702</v>
      </c>
      <c r="E556" s="154"/>
      <c r="F556" s="155">
        <v>332.15000000000003</v>
      </c>
      <c r="G556" s="154"/>
      <c r="H556" s="154"/>
      <c r="I556" s="154"/>
      <c r="J556" s="154"/>
      <c r="K556" s="1"/>
      <c r="L556" s="1"/>
      <c r="M556" s="1"/>
      <c r="N556" s="1"/>
      <c r="O556" s="1"/>
      <c r="P556" s="1"/>
      <c r="S556" s="1"/>
    </row>
    <row r="557" spans="1:26" ht="24.95" customHeight="1">
      <c r="A557" s="157">
        <v>109</v>
      </c>
      <c r="B557" s="154" t="s">
        <v>102</v>
      </c>
      <c r="C557" s="159" t="s">
        <v>703</v>
      </c>
      <c r="D557" s="154" t="s">
        <v>704</v>
      </c>
      <c r="E557" s="154" t="s">
        <v>267</v>
      </c>
      <c r="F557" s="155">
        <v>144.9</v>
      </c>
      <c r="G557" s="156"/>
      <c r="H557" s="154"/>
      <c r="I557" s="156">
        <f>ROUND(F557*(G557+H557),2)</f>
        <v>0</v>
      </c>
      <c r="J557" s="154">
        <f>ROUND(F557*(N557),2)</f>
        <v>0</v>
      </c>
      <c r="K557" s="1">
        <f>ROUND(F557*(O557),2)</f>
        <v>0</v>
      </c>
      <c r="L557" s="1"/>
      <c r="M557" s="1">
        <f>ROUND(F557*(G557+H557),2)</f>
        <v>0</v>
      </c>
      <c r="N557" s="1">
        <v>0</v>
      </c>
      <c r="O557" s="1"/>
      <c r="P557" s="153">
        <f>ROUND(F557*(R557),3)</f>
        <v>0</v>
      </c>
      <c r="Q557" s="160"/>
      <c r="R557" s="160">
        <v>0</v>
      </c>
      <c r="S557" s="153">
        <f>ROUND(F557*(X557),3)</f>
        <v>0</v>
      </c>
      <c r="X557">
        <v>0</v>
      </c>
      <c r="Z557">
        <v>0</v>
      </c>
    </row>
    <row r="558" spans="1:26">
      <c r="A558" s="154"/>
      <c r="B558" s="154"/>
      <c r="C558" s="158"/>
      <c r="D558" s="158" t="s">
        <v>705</v>
      </c>
      <c r="E558" s="154"/>
      <c r="F558" s="155">
        <v>144.9</v>
      </c>
      <c r="G558" s="154"/>
      <c r="H558" s="154"/>
      <c r="I558" s="154"/>
      <c r="J558" s="154"/>
      <c r="K558" s="1"/>
      <c r="L558" s="1"/>
      <c r="M558" s="1"/>
      <c r="N558" s="1"/>
      <c r="O558" s="1"/>
      <c r="P558" s="1"/>
      <c r="Q558" t="s">
        <v>90</v>
      </c>
      <c r="S558" s="1"/>
    </row>
    <row r="559" spans="1:26" ht="35.1" customHeight="1">
      <c r="A559" s="157">
        <v>110</v>
      </c>
      <c r="B559" s="154" t="s">
        <v>102</v>
      </c>
      <c r="C559" s="159" t="s">
        <v>706</v>
      </c>
      <c r="D559" s="154" t="s">
        <v>707</v>
      </c>
      <c r="E559" s="154" t="s">
        <v>267</v>
      </c>
      <c r="F559" s="155">
        <v>332.15</v>
      </c>
      <c r="G559" s="156"/>
      <c r="H559" s="154"/>
      <c r="I559" s="156">
        <f>ROUND(F559*(G559+H559),2)</f>
        <v>0</v>
      </c>
      <c r="J559" s="154">
        <f>ROUND(F559*(N559),2)</f>
        <v>0</v>
      </c>
      <c r="K559" s="1">
        <f>ROUND(F559*(O559),2)</f>
        <v>0</v>
      </c>
      <c r="L559" s="1"/>
      <c r="M559" s="1">
        <f>ROUND(F559*(G559+H559),2)</f>
        <v>0</v>
      </c>
      <c r="N559" s="1">
        <v>0</v>
      </c>
      <c r="O559" s="1"/>
      <c r="P559" s="153">
        <f>ROUND(F559*(R559),3)</f>
        <v>0.28899999999999998</v>
      </c>
      <c r="Q559" s="160"/>
      <c r="R559" s="160">
        <v>8.7000000000000001E-4</v>
      </c>
      <c r="S559" s="153">
        <f>ROUND(F559*(X559),3)</f>
        <v>0</v>
      </c>
      <c r="X559">
        <v>0</v>
      </c>
      <c r="Z559">
        <v>0</v>
      </c>
    </row>
    <row r="560" spans="1:26" ht="24.95" customHeight="1">
      <c r="A560" s="157">
        <v>111</v>
      </c>
      <c r="B560" s="154" t="s">
        <v>708</v>
      </c>
      <c r="C560" s="159" t="s">
        <v>709</v>
      </c>
      <c r="D560" s="154" t="s">
        <v>710</v>
      </c>
      <c r="E560" s="154" t="s">
        <v>248</v>
      </c>
      <c r="F560" s="155">
        <v>320.11950000000002</v>
      </c>
      <c r="G560" s="156"/>
      <c r="H560" s="154"/>
      <c r="I560" s="156">
        <f>ROUND(F560*(G560+H560),2)</f>
        <v>0</v>
      </c>
      <c r="J560" s="154">
        <f>ROUND(F560*(N560),2)</f>
        <v>0</v>
      </c>
      <c r="K560" s="1">
        <f>ROUND(F560*(O560),2)</f>
        <v>0</v>
      </c>
      <c r="L560" s="1"/>
      <c r="M560" s="1">
        <f>ROUND(F560*(G560+H560),2)</f>
        <v>0</v>
      </c>
      <c r="N560" s="1">
        <v>0</v>
      </c>
      <c r="O560" s="1"/>
      <c r="P560" s="153">
        <f>ROUND(F560*(R560),3)</f>
        <v>0.218</v>
      </c>
      <c r="Q560" s="160"/>
      <c r="R560" s="160">
        <v>6.8000000000000005E-4</v>
      </c>
      <c r="S560" s="153">
        <f>ROUND(F560*(X560),3)</f>
        <v>62.743000000000002</v>
      </c>
      <c r="X560">
        <v>0.19600000000000001</v>
      </c>
      <c r="Z560">
        <v>0</v>
      </c>
    </row>
    <row r="561" spans="1:26" ht="12" customHeight="1">
      <c r="A561" s="154"/>
      <c r="B561" s="154"/>
      <c r="C561" s="158"/>
      <c r="D561" s="158" t="s">
        <v>157</v>
      </c>
      <c r="E561" s="154"/>
      <c r="F561" s="154"/>
      <c r="G561" s="154"/>
      <c r="H561" s="154"/>
      <c r="I561" s="154"/>
      <c r="J561" s="154"/>
      <c r="K561" s="1"/>
      <c r="L561" s="1"/>
      <c r="M561" s="1"/>
      <c r="N561" s="1"/>
      <c r="O561" s="1"/>
      <c r="P561" s="1"/>
      <c r="S561" s="1"/>
    </row>
    <row r="562" spans="1:26" ht="23.25">
      <c r="A562" s="154"/>
      <c r="B562" s="154"/>
      <c r="C562" s="154"/>
      <c r="D562" s="154" t="s">
        <v>711</v>
      </c>
      <c r="E562" s="154"/>
      <c r="F562" s="155">
        <v>79.212000000000003</v>
      </c>
      <c r="G562" s="154"/>
      <c r="H562" s="154"/>
      <c r="I562" s="154"/>
      <c r="J562" s="154"/>
      <c r="K562" s="1"/>
      <c r="L562" s="1"/>
      <c r="M562" s="1"/>
      <c r="N562" s="1"/>
      <c r="O562" s="1"/>
      <c r="P562" s="1"/>
      <c r="Q562" t="s">
        <v>90</v>
      </c>
      <c r="S562" s="1"/>
    </row>
    <row r="563" spans="1:26">
      <c r="A563" s="154"/>
      <c r="B563" s="154"/>
      <c r="C563" s="158"/>
      <c r="D563" s="158" t="s">
        <v>712</v>
      </c>
      <c r="E563" s="154"/>
      <c r="F563" s="155">
        <v>-8.6679999999999993</v>
      </c>
      <c r="G563" s="154"/>
      <c r="H563" s="154"/>
      <c r="I563" s="154"/>
      <c r="J563" s="154"/>
      <c r="K563" s="1"/>
      <c r="L563" s="1"/>
      <c r="M563" s="1"/>
      <c r="N563" s="1"/>
      <c r="O563" s="1"/>
      <c r="P563" s="1"/>
      <c r="Q563" t="s">
        <v>90</v>
      </c>
      <c r="S563" s="1"/>
    </row>
    <row r="564" spans="1:26" ht="23.25">
      <c r="A564" s="154"/>
      <c r="B564" s="154"/>
      <c r="C564" s="158"/>
      <c r="D564" s="158" t="s">
        <v>713</v>
      </c>
      <c r="E564" s="154"/>
      <c r="F564" s="155">
        <v>89.328749999999999</v>
      </c>
      <c r="G564" s="154"/>
      <c r="H564" s="154"/>
      <c r="I564" s="154"/>
      <c r="J564" s="154"/>
      <c r="K564" s="1"/>
      <c r="L564" s="1"/>
      <c r="M564" s="1"/>
      <c r="N564" s="1"/>
      <c r="O564" s="1"/>
      <c r="P564" s="1"/>
      <c r="Q564" t="s">
        <v>90</v>
      </c>
      <c r="S564" s="1"/>
    </row>
    <row r="565" spans="1:26">
      <c r="A565" s="154"/>
      <c r="B565" s="154"/>
      <c r="C565" s="158"/>
      <c r="D565" s="158" t="s">
        <v>714</v>
      </c>
      <c r="E565" s="154"/>
      <c r="F565" s="155">
        <v>-9.4559999999999995</v>
      </c>
      <c r="G565" s="154"/>
      <c r="H565" s="154"/>
      <c r="I565" s="154"/>
      <c r="J565" s="154"/>
      <c r="K565" s="1"/>
      <c r="L565" s="1"/>
      <c r="M565" s="1"/>
      <c r="N565" s="1"/>
      <c r="O565" s="1"/>
      <c r="P565" s="1"/>
      <c r="Q565" t="s">
        <v>90</v>
      </c>
      <c r="S565" s="1"/>
    </row>
    <row r="566" spans="1:26">
      <c r="A566" s="154"/>
      <c r="B566" s="154"/>
      <c r="C566" s="158"/>
      <c r="D566" s="158" t="s">
        <v>715</v>
      </c>
      <c r="E566" s="154"/>
      <c r="F566" s="155">
        <v>17.927250000000001</v>
      </c>
      <c r="G566" s="154"/>
      <c r="H566" s="154"/>
      <c r="I566" s="154"/>
      <c r="J566" s="154"/>
      <c r="K566" s="1"/>
      <c r="L566" s="1"/>
      <c r="M566" s="1"/>
      <c r="N566" s="1"/>
      <c r="O566" s="1"/>
      <c r="P566" s="1"/>
      <c r="Q566" t="s">
        <v>90</v>
      </c>
      <c r="S566" s="1"/>
    </row>
    <row r="567" spans="1:26" ht="12" customHeight="1">
      <c r="A567" s="154"/>
      <c r="B567" s="154"/>
      <c r="C567" s="158"/>
      <c r="D567" s="158" t="s">
        <v>136</v>
      </c>
      <c r="E567" s="154"/>
      <c r="F567" s="154"/>
      <c r="G567" s="154"/>
      <c r="H567" s="154"/>
      <c r="I567" s="154"/>
      <c r="J567" s="154"/>
      <c r="K567" s="1"/>
      <c r="L567" s="1"/>
      <c r="M567" s="1"/>
      <c r="N567" s="1"/>
      <c r="O567" s="1"/>
      <c r="P567" s="1"/>
      <c r="S567" s="1"/>
    </row>
    <row r="568" spans="1:26" ht="23.25">
      <c r="A568" s="154"/>
      <c r="B568" s="154"/>
      <c r="C568" s="154"/>
      <c r="D568" s="154" t="s">
        <v>716</v>
      </c>
      <c r="E568" s="154"/>
      <c r="F568" s="155">
        <v>69.525750000000002</v>
      </c>
      <c r="G568" s="154"/>
      <c r="H568" s="154"/>
      <c r="I568" s="154"/>
      <c r="J568" s="154"/>
      <c r="K568" s="1"/>
      <c r="L568" s="1"/>
      <c r="M568" s="1"/>
      <c r="N568" s="1"/>
      <c r="O568" s="1"/>
      <c r="P568" s="1"/>
      <c r="Q568" t="s">
        <v>90</v>
      </c>
      <c r="S568" s="1"/>
    </row>
    <row r="569" spans="1:26">
      <c r="A569" s="154"/>
      <c r="B569" s="154"/>
      <c r="C569" s="158"/>
      <c r="D569" s="158" t="s">
        <v>717</v>
      </c>
      <c r="E569" s="154"/>
      <c r="F569" s="155">
        <v>-8.2739999999999991</v>
      </c>
      <c r="G569" s="154"/>
      <c r="H569" s="154"/>
      <c r="I569" s="154"/>
      <c r="J569" s="154"/>
      <c r="K569" s="1"/>
      <c r="L569" s="1"/>
      <c r="M569" s="1"/>
      <c r="N569" s="1"/>
      <c r="O569" s="1"/>
      <c r="P569" s="1"/>
      <c r="Q569" t="s">
        <v>90</v>
      </c>
      <c r="S569" s="1"/>
    </row>
    <row r="570" spans="1:26">
      <c r="A570" s="154"/>
      <c r="B570" s="154"/>
      <c r="C570" s="158"/>
      <c r="D570" s="158" t="s">
        <v>718</v>
      </c>
      <c r="E570" s="154"/>
      <c r="F570" s="155">
        <v>74.753249999999994</v>
      </c>
      <c r="G570" s="154"/>
      <c r="H570" s="154"/>
      <c r="I570" s="154"/>
      <c r="J570" s="154"/>
      <c r="K570" s="1"/>
      <c r="L570" s="1"/>
      <c r="M570" s="1"/>
      <c r="N570" s="1"/>
      <c r="O570" s="1"/>
      <c r="P570" s="1"/>
      <c r="Q570" t="s">
        <v>90</v>
      </c>
      <c r="S570" s="1"/>
    </row>
    <row r="571" spans="1:26">
      <c r="A571" s="154"/>
      <c r="B571" s="154"/>
      <c r="C571" s="158"/>
      <c r="D571" s="158" t="s">
        <v>719</v>
      </c>
      <c r="E571" s="154"/>
      <c r="F571" s="155">
        <v>-10.244</v>
      </c>
      <c r="G571" s="154"/>
      <c r="H571" s="154"/>
      <c r="I571" s="154"/>
      <c r="J571" s="154"/>
      <c r="K571" s="1"/>
      <c r="L571" s="1"/>
      <c r="M571" s="1"/>
      <c r="N571" s="1"/>
      <c r="O571" s="1"/>
      <c r="P571" s="1"/>
      <c r="Q571" t="s">
        <v>90</v>
      </c>
      <c r="S571" s="1"/>
    </row>
    <row r="572" spans="1:26">
      <c r="A572" s="154"/>
      <c r="B572" s="154"/>
      <c r="C572" s="158"/>
      <c r="D572" s="158" t="s">
        <v>720</v>
      </c>
      <c r="E572" s="154"/>
      <c r="F572" s="155">
        <v>26.014500000000002</v>
      </c>
      <c r="G572" s="154"/>
      <c r="H572" s="154"/>
      <c r="I572" s="154"/>
      <c r="J572" s="154"/>
      <c r="K572" s="1"/>
      <c r="L572" s="1"/>
      <c r="M572" s="1"/>
      <c r="N572" s="1"/>
      <c r="O572" s="1"/>
      <c r="P572" s="1"/>
      <c r="Q572" t="s">
        <v>90</v>
      </c>
      <c r="S572" s="1"/>
    </row>
    <row r="573" spans="1:26" ht="24.95" customHeight="1">
      <c r="A573" s="157">
        <v>112</v>
      </c>
      <c r="B573" s="154" t="s">
        <v>708</v>
      </c>
      <c r="C573" s="159" t="s">
        <v>721</v>
      </c>
      <c r="D573" s="154" t="s">
        <v>722</v>
      </c>
      <c r="E573" s="154" t="s">
        <v>97</v>
      </c>
      <c r="F573" s="155">
        <v>20.749127999999999</v>
      </c>
      <c r="G573" s="156"/>
      <c r="H573" s="154"/>
      <c r="I573" s="156">
        <f>ROUND(F573*(G573+H573),2)</f>
        <v>0</v>
      </c>
      <c r="J573" s="154">
        <f>ROUND(F573*(N573),2)</f>
        <v>0</v>
      </c>
      <c r="K573" s="1">
        <f>ROUND(F573*(O573),2)</f>
        <v>0</v>
      </c>
      <c r="L573" s="1"/>
      <c r="M573" s="1">
        <f>ROUND(F573*(G573+H573),2)</f>
        <v>0</v>
      </c>
      <c r="N573" s="1">
        <v>0</v>
      </c>
      <c r="O573" s="1"/>
      <c r="P573" s="153">
        <f>ROUND(F573*(R573),3)</f>
        <v>2.7E-2</v>
      </c>
      <c r="Q573" s="160"/>
      <c r="R573" s="160">
        <v>1.31E-3</v>
      </c>
      <c r="S573" s="153">
        <f>ROUND(F573*(X573),3)</f>
        <v>39.527000000000001</v>
      </c>
      <c r="X573">
        <v>1.905</v>
      </c>
      <c r="Z573">
        <v>0</v>
      </c>
    </row>
    <row r="574" spans="1:26" ht="12" customHeight="1">
      <c r="A574" s="154"/>
      <c r="B574" s="154"/>
      <c r="C574" s="158"/>
      <c r="D574" s="158" t="s">
        <v>157</v>
      </c>
      <c r="E574" s="154"/>
      <c r="F574" s="154"/>
      <c r="G574" s="154"/>
      <c r="H574" s="154"/>
      <c r="I574" s="154"/>
      <c r="J574" s="154"/>
      <c r="K574" s="1"/>
      <c r="L574" s="1"/>
      <c r="M574" s="1"/>
      <c r="N574" s="1"/>
      <c r="O574" s="1"/>
      <c r="P574" s="1"/>
      <c r="S574" s="1"/>
    </row>
    <row r="575" spans="1:26">
      <c r="A575" s="154"/>
      <c r="B575" s="154"/>
      <c r="C575" s="154"/>
      <c r="D575" s="154" t="s">
        <v>723</v>
      </c>
      <c r="E575" s="154"/>
      <c r="F575" s="155">
        <v>13.223853</v>
      </c>
      <c r="G575" s="154"/>
      <c r="H575" s="154"/>
      <c r="I575" s="154"/>
      <c r="J575" s="154"/>
      <c r="K575" s="1"/>
      <c r="L575" s="1"/>
      <c r="M575" s="1"/>
      <c r="N575" s="1"/>
      <c r="O575" s="1"/>
      <c r="P575" s="1"/>
      <c r="Q575" t="s">
        <v>90</v>
      </c>
      <c r="S575" s="1"/>
    </row>
    <row r="576" spans="1:26">
      <c r="A576" s="154"/>
      <c r="B576" s="154"/>
      <c r="C576" s="158"/>
      <c r="D576" s="158" t="s">
        <v>724</v>
      </c>
      <c r="E576" s="154"/>
      <c r="F576" s="155">
        <v>1.226925</v>
      </c>
      <c r="G576" s="154"/>
      <c r="H576" s="154"/>
      <c r="I576" s="154"/>
      <c r="J576" s="154"/>
      <c r="K576" s="1"/>
      <c r="L576" s="1"/>
      <c r="M576" s="1"/>
      <c r="N576" s="1"/>
      <c r="O576" s="1"/>
      <c r="P576" s="1"/>
      <c r="Q576" t="s">
        <v>90</v>
      </c>
      <c r="S576" s="1"/>
    </row>
    <row r="577" spans="1:26" ht="12" customHeight="1">
      <c r="A577" s="154"/>
      <c r="B577" s="154"/>
      <c r="C577" s="158"/>
      <c r="D577" s="158" t="s">
        <v>136</v>
      </c>
      <c r="E577" s="154"/>
      <c r="F577" s="154"/>
      <c r="G577" s="154"/>
      <c r="H577" s="154"/>
      <c r="I577" s="154"/>
      <c r="J577" s="154"/>
      <c r="K577" s="1"/>
      <c r="L577" s="1"/>
      <c r="M577" s="1"/>
      <c r="N577" s="1"/>
      <c r="O577" s="1"/>
      <c r="P577" s="1"/>
      <c r="S577" s="1"/>
    </row>
    <row r="578" spans="1:26">
      <c r="A578" s="154"/>
      <c r="B578" s="154"/>
      <c r="C578" s="154"/>
      <c r="D578" s="154" t="s">
        <v>725</v>
      </c>
      <c r="E578" s="154"/>
      <c r="F578" s="155">
        <v>4.3665000000000003</v>
      </c>
      <c r="G578" s="154"/>
      <c r="H578" s="154"/>
      <c r="I578" s="154"/>
      <c r="J578" s="154"/>
      <c r="K578" s="1"/>
      <c r="L578" s="1"/>
      <c r="M578" s="1"/>
      <c r="N578" s="1"/>
      <c r="O578" s="1"/>
      <c r="P578" s="1"/>
      <c r="Q578" t="s">
        <v>90</v>
      </c>
      <c r="S578" s="1"/>
    </row>
    <row r="579" spans="1:26">
      <c r="A579" s="154"/>
      <c r="B579" s="154"/>
      <c r="C579" s="158"/>
      <c r="D579" s="158" t="s">
        <v>726</v>
      </c>
      <c r="E579" s="154"/>
      <c r="F579" s="155">
        <v>1.9318500000000001</v>
      </c>
      <c r="G579" s="154"/>
      <c r="H579" s="154"/>
      <c r="I579" s="154"/>
      <c r="J579" s="154"/>
      <c r="K579" s="1"/>
      <c r="L579" s="1"/>
      <c r="M579" s="1"/>
      <c r="N579" s="1"/>
      <c r="O579" s="1"/>
      <c r="P579" s="1"/>
      <c r="Q579" t="s">
        <v>90</v>
      </c>
      <c r="S579" s="1"/>
    </row>
    <row r="580" spans="1:26" ht="24.95" customHeight="1">
      <c r="A580" s="157">
        <v>113</v>
      </c>
      <c r="B580" s="154" t="s">
        <v>708</v>
      </c>
      <c r="C580" s="159" t="s">
        <v>727</v>
      </c>
      <c r="D580" s="154" t="s">
        <v>728</v>
      </c>
      <c r="E580" s="154" t="s">
        <v>97</v>
      </c>
      <c r="F580" s="155">
        <v>0.30449999999999999</v>
      </c>
      <c r="G580" s="156"/>
      <c r="H580" s="154"/>
      <c r="I580" s="156">
        <f>ROUND(F580*(G580+H580),2)</f>
        <v>0</v>
      </c>
      <c r="J580" s="154">
        <f>ROUND(F580*(N580),2)</f>
        <v>0</v>
      </c>
      <c r="K580" s="1">
        <f>ROUND(F580*(O580),2)</f>
        <v>0</v>
      </c>
      <c r="L580" s="1"/>
      <c r="M580" s="1">
        <f>ROUND(F580*(G580+H580),2)</f>
        <v>0</v>
      </c>
      <c r="N580" s="1">
        <v>0</v>
      </c>
      <c r="O580" s="1"/>
      <c r="P580" s="153">
        <f>ROUND(F580*(R580),3)</f>
        <v>0.11</v>
      </c>
      <c r="Q580" s="160"/>
      <c r="R580" s="160">
        <v>0.36092582400000001</v>
      </c>
      <c r="S580" s="153">
        <f>ROUND(F580*(X580),3)</f>
        <v>0.73099999999999998</v>
      </c>
      <c r="X580">
        <v>2.4</v>
      </c>
      <c r="Z580">
        <v>0</v>
      </c>
    </row>
    <row r="581" spans="1:26">
      <c r="A581" s="154"/>
      <c r="B581" s="154"/>
      <c r="C581" s="158"/>
      <c r="D581" s="158" t="s">
        <v>729</v>
      </c>
      <c r="E581" s="154"/>
      <c r="F581" s="155">
        <v>0.30449999999999999</v>
      </c>
      <c r="G581" s="154"/>
      <c r="H581" s="154"/>
      <c r="I581" s="154"/>
      <c r="J581" s="154"/>
      <c r="K581" s="1"/>
      <c r="L581" s="1"/>
      <c r="M581" s="1"/>
      <c r="N581" s="1"/>
      <c r="O581" s="1"/>
      <c r="P581" s="1"/>
      <c r="Q581" t="s">
        <v>90</v>
      </c>
      <c r="S581" s="1"/>
    </row>
    <row r="582" spans="1:26" ht="24.95" customHeight="1">
      <c r="A582" s="157">
        <v>114</v>
      </c>
      <c r="B582" s="154" t="s">
        <v>708</v>
      </c>
      <c r="C582" s="159" t="s">
        <v>730</v>
      </c>
      <c r="D582" s="154" t="s">
        <v>731</v>
      </c>
      <c r="E582" s="154" t="s">
        <v>248</v>
      </c>
      <c r="F582" s="155">
        <v>12.284000000000001</v>
      </c>
      <c r="G582" s="156"/>
      <c r="H582" s="154"/>
      <c r="I582" s="156">
        <f>ROUND(F582*(G582+H582),2)</f>
        <v>0</v>
      </c>
      <c r="J582" s="154">
        <f>ROUND(F582*(N582),2)</f>
        <v>0</v>
      </c>
      <c r="K582" s="1">
        <f>ROUND(F582*(O582),2)</f>
        <v>0</v>
      </c>
      <c r="L582" s="1"/>
      <c r="M582" s="1">
        <f>ROUND(F582*(G582+H582),2)</f>
        <v>0</v>
      </c>
      <c r="N582" s="1">
        <v>0</v>
      </c>
      <c r="O582" s="1"/>
      <c r="P582" s="153">
        <f>ROUND(F582*(R582),3)</f>
        <v>0</v>
      </c>
      <c r="Q582" s="160"/>
      <c r="R582" s="160">
        <v>0</v>
      </c>
      <c r="S582" s="153">
        <f>ROUND(F582*(X582),3)</f>
        <v>4.8150000000000004</v>
      </c>
      <c r="X582">
        <v>0.39200000000000002</v>
      </c>
      <c r="Z582">
        <v>0</v>
      </c>
    </row>
    <row r="583" spans="1:26" ht="12" customHeight="1">
      <c r="A583" s="154"/>
      <c r="B583" s="154"/>
      <c r="C583" s="158"/>
      <c r="D583" s="158" t="s">
        <v>732</v>
      </c>
      <c r="E583" s="154"/>
      <c r="F583" s="154"/>
      <c r="G583" s="154"/>
      <c r="H583" s="154"/>
      <c r="I583" s="154"/>
      <c r="J583" s="154"/>
      <c r="K583" s="1"/>
      <c r="L583" s="1"/>
      <c r="M583" s="1"/>
      <c r="N583" s="1"/>
      <c r="O583" s="1"/>
      <c r="P583" s="1"/>
      <c r="S583" s="1"/>
    </row>
    <row r="584" spans="1:26">
      <c r="A584" s="154"/>
      <c r="B584" s="154"/>
      <c r="C584" s="154"/>
      <c r="D584" s="154" t="s">
        <v>733</v>
      </c>
      <c r="E584" s="154"/>
      <c r="F584" s="155">
        <v>12.284000000000001</v>
      </c>
      <c r="G584" s="154"/>
      <c r="H584" s="154"/>
      <c r="I584" s="154"/>
      <c r="J584" s="154"/>
      <c r="K584" s="1"/>
      <c r="L584" s="1"/>
      <c r="M584" s="1"/>
      <c r="N584" s="1"/>
      <c r="O584" s="1"/>
      <c r="P584" s="1"/>
      <c r="Q584" t="s">
        <v>90</v>
      </c>
      <c r="S584" s="1"/>
    </row>
    <row r="585" spans="1:26" ht="24.95" customHeight="1">
      <c r="A585" s="157">
        <v>115</v>
      </c>
      <c r="B585" s="154" t="s">
        <v>708</v>
      </c>
      <c r="C585" s="159" t="s">
        <v>734</v>
      </c>
      <c r="D585" s="154" t="s">
        <v>735</v>
      </c>
      <c r="E585" s="154" t="s">
        <v>97</v>
      </c>
      <c r="F585" s="155">
        <v>30.061403600000002</v>
      </c>
      <c r="G585" s="156"/>
      <c r="H585" s="154"/>
      <c r="I585" s="156">
        <f>ROUND(F585*(G585+H585),2)</f>
        <v>0</v>
      </c>
      <c r="J585" s="154">
        <f>ROUND(F585*(N585),2)</f>
        <v>0</v>
      </c>
      <c r="K585" s="1">
        <f>ROUND(F585*(O585),2)</f>
        <v>0</v>
      </c>
      <c r="L585" s="1"/>
      <c r="M585" s="1">
        <f>ROUND(F585*(G585+H585),2)</f>
        <v>0</v>
      </c>
      <c r="N585" s="1">
        <v>0</v>
      </c>
      <c r="O585" s="1"/>
      <c r="P585" s="153">
        <f>ROUND(F585*(R585),3)</f>
        <v>0</v>
      </c>
      <c r="Q585" s="160"/>
      <c r="R585" s="160">
        <v>0</v>
      </c>
      <c r="S585" s="153">
        <f>ROUND(F585*(X585),3)</f>
        <v>0</v>
      </c>
      <c r="X585">
        <v>0</v>
      </c>
      <c r="Z585">
        <v>0</v>
      </c>
    </row>
    <row r="586" spans="1:26" ht="12" customHeight="1">
      <c r="A586" s="154"/>
      <c r="B586" s="154"/>
      <c r="C586" s="158"/>
      <c r="D586" s="158" t="s">
        <v>736</v>
      </c>
      <c r="E586" s="154"/>
      <c r="F586" s="154"/>
      <c r="G586" s="154"/>
      <c r="H586" s="154"/>
      <c r="I586" s="154"/>
      <c r="J586" s="154"/>
      <c r="K586" s="1"/>
      <c r="L586" s="1"/>
      <c r="M586" s="1"/>
      <c r="N586" s="1"/>
      <c r="O586" s="1"/>
      <c r="P586" s="1"/>
      <c r="S586" s="1"/>
    </row>
    <row r="587" spans="1:26">
      <c r="A587" s="154"/>
      <c r="B587" s="154"/>
      <c r="C587" s="154"/>
      <c r="D587" s="154" t="s">
        <v>737</v>
      </c>
      <c r="E587" s="154"/>
      <c r="F587" s="155">
        <v>15.94655</v>
      </c>
      <c r="G587" s="154"/>
      <c r="H587" s="154"/>
      <c r="I587" s="154"/>
      <c r="J587" s="154"/>
      <c r="K587" s="1"/>
      <c r="L587" s="1"/>
      <c r="M587" s="1"/>
      <c r="N587" s="1"/>
      <c r="O587" s="1"/>
      <c r="P587" s="1"/>
      <c r="Q587" t="s">
        <v>90</v>
      </c>
      <c r="S587" s="1"/>
    </row>
    <row r="588" spans="1:26" ht="12" customHeight="1">
      <c r="A588" s="154"/>
      <c r="B588" s="154"/>
      <c r="C588" s="158"/>
      <c r="D588" s="158" t="s">
        <v>738</v>
      </c>
      <c r="E588" s="154"/>
      <c r="F588" s="154"/>
      <c r="G588" s="154"/>
      <c r="H588" s="154"/>
      <c r="I588" s="154"/>
      <c r="J588" s="154"/>
      <c r="K588" s="1"/>
      <c r="L588" s="1"/>
      <c r="M588" s="1"/>
      <c r="N588" s="1"/>
      <c r="O588" s="1"/>
      <c r="P588" s="1"/>
      <c r="S588" s="1"/>
    </row>
    <row r="589" spans="1:26">
      <c r="A589" s="154"/>
      <c r="B589" s="154"/>
      <c r="C589" s="154"/>
      <c r="D589" s="154" t="s">
        <v>739</v>
      </c>
      <c r="E589" s="154"/>
      <c r="F589" s="155">
        <v>11.243850000000002</v>
      </c>
      <c r="G589" s="154"/>
      <c r="H589" s="154"/>
      <c r="I589" s="154"/>
      <c r="J589" s="154"/>
      <c r="K589" s="1"/>
      <c r="L589" s="1"/>
      <c r="M589" s="1"/>
      <c r="N589" s="1"/>
      <c r="O589" s="1"/>
      <c r="P589" s="1"/>
      <c r="Q589" t="s">
        <v>90</v>
      </c>
      <c r="S589" s="1"/>
    </row>
    <row r="590" spans="1:26" ht="12" customHeight="1">
      <c r="A590" s="154"/>
      <c r="B590" s="154"/>
      <c r="C590" s="158"/>
      <c r="D590" s="158" t="s">
        <v>740</v>
      </c>
      <c r="E590" s="154"/>
      <c r="F590" s="154"/>
      <c r="G590" s="154"/>
      <c r="H590" s="154"/>
      <c r="I590" s="154"/>
      <c r="J590" s="154"/>
      <c r="K590" s="1"/>
      <c r="L590" s="1"/>
      <c r="M590" s="1"/>
      <c r="N590" s="1"/>
      <c r="O590" s="1"/>
      <c r="P590" s="1"/>
      <c r="S590" s="1"/>
    </row>
    <row r="591" spans="1:26">
      <c r="A591" s="154"/>
      <c r="B591" s="154"/>
      <c r="C591" s="154"/>
      <c r="D591" s="154" t="s">
        <v>741</v>
      </c>
      <c r="E591" s="154"/>
      <c r="F591" s="155">
        <v>1.3049999999999999</v>
      </c>
      <c r="G591" s="154"/>
      <c r="H591" s="154"/>
      <c r="I591" s="154"/>
      <c r="J591" s="154"/>
      <c r="K591" s="1"/>
      <c r="L591" s="1"/>
      <c r="M591" s="1"/>
      <c r="N591" s="1"/>
      <c r="O591" s="1"/>
      <c r="P591" s="1"/>
      <c r="Q591" t="s">
        <v>90</v>
      </c>
      <c r="S591" s="1"/>
    </row>
    <row r="592" spans="1:26" ht="12" customHeight="1">
      <c r="A592" s="154"/>
      <c r="B592" s="154"/>
      <c r="C592" s="158"/>
      <c r="D592" s="158" t="s">
        <v>742</v>
      </c>
      <c r="E592" s="154"/>
      <c r="F592" s="154"/>
      <c r="G592" s="154"/>
      <c r="H592" s="154"/>
      <c r="I592" s="154"/>
      <c r="J592" s="154"/>
      <c r="K592" s="1"/>
      <c r="L592" s="1"/>
      <c r="M592" s="1"/>
      <c r="N592" s="1"/>
      <c r="O592" s="1"/>
      <c r="P592" s="1"/>
      <c r="S592" s="1"/>
    </row>
    <row r="593" spans="1:26">
      <c r="A593" s="154"/>
      <c r="B593" s="154"/>
      <c r="C593" s="154"/>
      <c r="D593" s="154" t="s">
        <v>743</v>
      </c>
      <c r="E593" s="154"/>
      <c r="F593" s="155">
        <v>1.5660035999999999</v>
      </c>
      <c r="G593" s="154"/>
      <c r="H593" s="154"/>
      <c r="I593" s="154"/>
      <c r="J593" s="154"/>
      <c r="K593" s="1"/>
      <c r="L593" s="1"/>
      <c r="M593" s="1"/>
      <c r="N593" s="1"/>
      <c r="O593" s="1"/>
      <c r="P593" s="1"/>
      <c r="S593" s="1"/>
    </row>
    <row r="594" spans="1:26" ht="24.95" customHeight="1">
      <c r="A594" s="157">
        <v>116</v>
      </c>
      <c r="B594" s="154" t="s">
        <v>708</v>
      </c>
      <c r="C594" s="159" t="s">
        <v>744</v>
      </c>
      <c r="D594" s="154" t="s">
        <v>745</v>
      </c>
      <c r="E594" s="154" t="s">
        <v>110</v>
      </c>
      <c r="F594" s="155">
        <v>145.83045000000001</v>
      </c>
      <c r="G594" s="156"/>
      <c r="H594" s="154"/>
      <c r="I594" s="156">
        <f>ROUND(F594*(G594+H594),2)</f>
        <v>0</v>
      </c>
      <c r="J594" s="154">
        <f>ROUND(F594*(N594),2)</f>
        <v>0</v>
      </c>
      <c r="K594" s="1">
        <f>ROUND(F594*(O594),2)</f>
        <v>0</v>
      </c>
      <c r="L594" s="1"/>
      <c r="M594" s="1">
        <f>ROUND(F594*(G594+H594),2)</f>
        <v>0</v>
      </c>
      <c r="N594" s="1">
        <v>0</v>
      </c>
      <c r="O594" s="1"/>
      <c r="P594" s="153">
        <f>ROUND(F594*(R594),3)</f>
        <v>0</v>
      </c>
      <c r="Q594" s="160"/>
      <c r="R594" s="160">
        <v>0</v>
      </c>
      <c r="S594" s="153">
        <f>ROUND(F594*(X594),3)</f>
        <v>2.9169999999999998</v>
      </c>
      <c r="X594">
        <v>0.02</v>
      </c>
      <c r="Z594">
        <v>0</v>
      </c>
    </row>
    <row r="595" spans="1:26" ht="12" customHeight="1">
      <c r="A595" s="154"/>
      <c r="B595" s="154"/>
      <c r="C595" s="158"/>
      <c r="D595" s="158" t="s">
        <v>132</v>
      </c>
      <c r="E595" s="154"/>
      <c r="F595" s="154"/>
      <c r="G595" s="154"/>
      <c r="H595" s="154"/>
      <c r="I595" s="154"/>
      <c r="J595" s="154"/>
      <c r="K595" s="1"/>
      <c r="L595" s="1"/>
      <c r="M595" s="1"/>
      <c r="N595" s="1"/>
      <c r="O595" s="1"/>
      <c r="P595" s="1"/>
      <c r="S595" s="1"/>
    </row>
    <row r="596" spans="1:26" ht="24" customHeight="1">
      <c r="A596" s="154"/>
      <c r="B596" s="154"/>
      <c r="C596" s="154"/>
      <c r="D596" s="154" t="s">
        <v>746</v>
      </c>
      <c r="E596" s="154"/>
      <c r="F596" s="155">
        <v>65.568899999999999</v>
      </c>
      <c r="G596" s="154"/>
      <c r="H596" s="154"/>
      <c r="I596" s="154"/>
      <c r="J596" s="154"/>
      <c r="K596" s="1"/>
      <c r="L596" s="1"/>
      <c r="M596" s="1"/>
      <c r="N596" s="1"/>
      <c r="O596" s="1"/>
      <c r="P596" s="1"/>
      <c r="S596" s="1"/>
    </row>
    <row r="597" spans="1:26" ht="12" customHeight="1">
      <c r="A597" s="154"/>
      <c r="B597" s="154"/>
      <c r="C597" s="158"/>
      <c r="D597" s="158" t="s">
        <v>151</v>
      </c>
      <c r="E597" s="154"/>
      <c r="F597" s="154"/>
      <c r="G597" s="154"/>
      <c r="H597" s="154"/>
      <c r="I597" s="154"/>
      <c r="J597" s="154"/>
      <c r="K597" s="1"/>
      <c r="L597" s="1"/>
      <c r="M597" s="1"/>
      <c r="N597" s="1"/>
      <c r="O597" s="1"/>
      <c r="P597" s="1"/>
      <c r="S597" s="1"/>
    </row>
    <row r="598" spans="1:26" ht="24" customHeight="1">
      <c r="A598" s="154"/>
      <c r="B598" s="154"/>
      <c r="C598" s="154"/>
      <c r="D598" s="154" t="s">
        <v>747</v>
      </c>
      <c r="E598" s="154"/>
      <c r="F598" s="155">
        <v>80.261550000000014</v>
      </c>
      <c r="G598" s="154"/>
      <c r="H598" s="154"/>
      <c r="I598" s="154"/>
      <c r="J598" s="154"/>
      <c r="K598" s="1"/>
      <c r="L598" s="1"/>
      <c r="M598" s="1"/>
      <c r="N598" s="1"/>
      <c r="O598" s="1"/>
      <c r="P598" s="1"/>
      <c r="S598" s="1"/>
    </row>
    <row r="599" spans="1:26" ht="24.95" customHeight="1">
      <c r="A599" s="157">
        <v>117</v>
      </c>
      <c r="B599" s="154" t="s">
        <v>708</v>
      </c>
      <c r="C599" s="159" t="s">
        <v>748</v>
      </c>
      <c r="D599" s="154" t="s">
        <v>749</v>
      </c>
      <c r="E599" s="154" t="s">
        <v>248</v>
      </c>
      <c r="F599" s="155">
        <v>79.047360000000012</v>
      </c>
      <c r="G599" s="156"/>
      <c r="H599" s="154"/>
      <c r="I599" s="156">
        <f>ROUND(F599*(G599+H599),2)</f>
        <v>0</v>
      </c>
      <c r="J599" s="154">
        <f>ROUND(F599*(N599),2)</f>
        <v>0</v>
      </c>
      <c r="K599" s="1">
        <f>ROUND(F599*(O599),2)</f>
        <v>0</v>
      </c>
      <c r="L599" s="1"/>
      <c r="M599" s="1">
        <f>ROUND(F599*(G599+H599),2)</f>
        <v>0</v>
      </c>
      <c r="N599" s="1">
        <v>0</v>
      </c>
      <c r="O599" s="1"/>
      <c r="P599" s="153">
        <f>ROUND(F599*(R599),3)</f>
        <v>0</v>
      </c>
      <c r="Q599" s="160"/>
      <c r="R599" s="160">
        <v>0</v>
      </c>
      <c r="S599" s="153">
        <f>ROUND(F599*(X599),3)</f>
        <v>5.1379999999999999</v>
      </c>
      <c r="X599">
        <v>6.5000000000000002E-2</v>
      </c>
      <c r="Z599">
        <v>0</v>
      </c>
    </row>
    <row r="600" spans="1:26" ht="12" customHeight="1">
      <c r="A600" s="154"/>
      <c r="B600" s="154"/>
      <c r="C600" s="158"/>
      <c r="D600" s="158" t="s">
        <v>132</v>
      </c>
      <c r="E600" s="154"/>
      <c r="F600" s="154"/>
      <c r="G600" s="154"/>
      <c r="H600" s="154"/>
      <c r="I600" s="154"/>
      <c r="J600" s="154"/>
      <c r="K600" s="1"/>
      <c r="L600" s="1"/>
      <c r="M600" s="1"/>
      <c r="N600" s="1"/>
      <c r="O600" s="1"/>
      <c r="P600" s="1"/>
      <c r="S600" s="1"/>
    </row>
    <row r="601" spans="1:26" ht="24" customHeight="1">
      <c r="A601" s="154"/>
      <c r="B601" s="154"/>
      <c r="C601" s="154"/>
      <c r="D601" s="154" t="s">
        <v>750</v>
      </c>
      <c r="E601" s="154"/>
      <c r="F601" s="155">
        <v>79.047360000000012</v>
      </c>
      <c r="G601" s="154"/>
      <c r="H601" s="154"/>
      <c r="I601" s="154"/>
      <c r="J601" s="154"/>
      <c r="K601" s="1"/>
      <c r="L601" s="1"/>
      <c r="M601" s="1"/>
      <c r="N601" s="1"/>
      <c r="O601" s="1"/>
      <c r="P601" s="1"/>
      <c r="S601" s="1"/>
    </row>
    <row r="602" spans="1:26" ht="24.95" customHeight="1">
      <c r="A602" s="157">
        <v>118</v>
      </c>
      <c r="B602" s="154" t="s">
        <v>708</v>
      </c>
      <c r="C602" s="159" t="s">
        <v>751</v>
      </c>
      <c r="D602" s="154" t="s">
        <v>752</v>
      </c>
      <c r="E602" s="154" t="s">
        <v>170</v>
      </c>
      <c r="F602" s="155">
        <v>47</v>
      </c>
      <c r="G602" s="156"/>
      <c r="H602" s="154"/>
      <c r="I602" s="156">
        <f>ROUND(F602*(G602+H602),2)</f>
        <v>0</v>
      </c>
      <c r="J602" s="154">
        <f>ROUND(F602*(N602),2)</f>
        <v>0</v>
      </c>
      <c r="K602" s="1">
        <f>ROUND(F602*(O602),2)</f>
        <v>0</v>
      </c>
      <c r="L602" s="1"/>
      <c r="M602" s="1">
        <f>ROUND(F602*(G602+H602),2)</f>
        <v>0</v>
      </c>
      <c r="N602" s="1">
        <v>0</v>
      </c>
      <c r="O602" s="1"/>
      <c r="P602" s="153">
        <f>ROUND(F602*(R602),3)</f>
        <v>0</v>
      </c>
      <c r="Q602" s="160"/>
      <c r="R602" s="160">
        <v>0</v>
      </c>
      <c r="S602" s="153">
        <f>ROUND(F602*(X602),3)</f>
        <v>0</v>
      </c>
      <c r="X602">
        <v>0</v>
      </c>
      <c r="Z602">
        <v>0</v>
      </c>
    </row>
    <row r="603" spans="1:26" ht="12" customHeight="1">
      <c r="A603" s="154"/>
      <c r="B603" s="154"/>
      <c r="C603" s="158"/>
      <c r="D603" s="158" t="s">
        <v>157</v>
      </c>
      <c r="E603" s="154"/>
      <c r="F603" s="154"/>
      <c r="G603" s="154"/>
      <c r="H603" s="154"/>
      <c r="I603" s="154"/>
      <c r="J603" s="154"/>
      <c r="K603" s="1"/>
      <c r="L603" s="1"/>
      <c r="M603" s="1"/>
      <c r="N603" s="1"/>
      <c r="O603" s="1"/>
      <c r="P603" s="1"/>
      <c r="S603" s="1"/>
    </row>
    <row r="604" spans="1:26">
      <c r="A604" s="154"/>
      <c r="B604" s="154"/>
      <c r="C604" s="154"/>
      <c r="D604" s="154" t="s">
        <v>753</v>
      </c>
      <c r="E604" s="154"/>
      <c r="F604" s="155">
        <v>19</v>
      </c>
      <c r="G604" s="154"/>
      <c r="H604" s="154"/>
      <c r="I604" s="154"/>
      <c r="J604" s="154"/>
      <c r="K604" s="1"/>
      <c r="L604" s="1"/>
      <c r="M604" s="1"/>
      <c r="N604" s="1"/>
      <c r="O604" s="1"/>
      <c r="P604" s="1"/>
      <c r="Q604" t="s">
        <v>90</v>
      </c>
      <c r="S604" s="1"/>
    </row>
    <row r="605" spans="1:26" ht="12" customHeight="1">
      <c r="A605" s="154"/>
      <c r="B605" s="154"/>
      <c r="C605" s="158"/>
      <c r="D605" s="158" t="s">
        <v>136</v>
      </c>
      <c r="E605" s="154"/>
      <c r="F605" s="154"/>
      <c r="G605" s="154"/>
      <c r="H605" s="154"/>
      <c r="I605" s="154"/>
      <c r="J605" s="154"/>
      <c r="K605" s="1"/>
      <c r="L605" s="1"/>
      <c r="M605" s="1"/>
      <c r="N605" s="1"/>
      <c r="O605" s="1"/>
      <c r="P605" s="1"/>
      <c r="S605" s="1"/>
    </row>
    <row r="606" spans="1:26">
      <c r="A606" s="154"/>
      <c r="B606" s="154"/>
      <c r="C606" s="154"/>
      <c r="D606" s="154" t="s">
        <v>754</v>
      </c>
      <c r="E606" s="154"/>
      <c r="F606" s="155">
        <v>28</v>
      </c>
      <c r="G606" s="154"/>
      <c r="H606" s="154"/>
      <c r="I606" s="154"/>
      <c r="J606" s="154"/>
      <c r="K606" s="1"/>
      <c r="L606" s="1"/>
      <c r="M606" s="1"/>
      <c r="N606" s="1"/>
      <c r="O606" s="1"/>
      <c r="P606" s="1"/>
      <c r="Q606" t="s">
        <v>90</v>
      </c>
      <c r="S606" s="1"/>
    </row>
    <row r="607" spans="1:26" ht="24.95" customHeight="1">
      <c r="A607" s="157">
        <v>119</v>
      </c>
      <c r="B607" s="154" t="s">
        <v>708</v>
      </c>
      <c r="C607" s="159" t="s">
        <v>755</v>
      </c>
      <c r="D607" s="154" t="s">
        <v>756</v>
      </c>
      <c r="E607" s="154" t="s">
        <v>170</v>
      </c>
      <c r="F607" s="155">
        <v>51</v>
      </c>
      <c r="G607" s="156"/>
      <c r="H607" s="154"/>
      <c r="I607" s="156">
        <f>ROUND(F607*(G607+H607),2)</f>
        <v>0</v>
      </c>
      <c r="J607" s="154">
        <f>ROUND(F607*(N607),2)</f>
        <v>0</v>
      </c>
      <c r="K607" s="1">
        <f>ROUND(F607*(O607),2)</f>
        <v>0</v>
      </c>
      <c r="L607" s="1"/>
      <c r="M607" s="1">
        <f>ROUND(F607*(G607+H607),2)</f>
        <v>0</v>
      </c>
      <c r="N607" s="1">
        <v>0</v>
      </c>
      <c r="O607" s="1"/>
      <c r="P607" s="153">
        <f>ROUND(F607*(R607),3)</f>
        <v>0</v>
      </c>
      <c r="Q607" s="160"/>
      <c r="R607" s="160">
        <v>0</v>
      </c>
      <c r="S607" s="153">
        <f>ROUND(F607*(X607),3)</f>
        <v>0</v>
      </c>
      <c r="X607">
        <v>0</v>
      </c>
      <c r="Z607">
        <v>0</v>
      </c>
    </row>
    <row r="608" spans="1:26" ht="12" customHeight="1">
      <c r="A608" s="154"/>
      <c r="B608" s="154"/>
      <c r="C608" s="158"/>
      <c r="D608" s="158" t="s">
        <v>157</v>
      </c>
      <c r="E608" s="154"/>
      <c r="F608" s="154"/>
      <c r="G608" s="154"/>
      <c r="H608" s="154"/>
      <c r="I608" s="154"/>
      <c r="J608" s="154"/>
      <c r="K608" s="1"/>
      <c r="L608" s="1"/>
      <c r="M608" s="1"/>
      <c r="N608" s="1"/>
      <c r="O608" s="1"/>
      <c r="P608" s="1"/>
      <c r="S608" s="1"/>
    </row>
    <row r="609" spans="1:26">
      <c r="A609" s="154"/>
      <c r="B609" s="154"/>
      <c r="C609" s="154"/>
      <c r="D609" s="154" t="s">
        <v>757</v>
      </c>
      <c r="E609" s="154"/>
      <c r="F609" s="155">
        <v>25</v>
      </c>
      <c r="G609" s="154"/>
      <c r="H609" s="154"/>
      <c r="I609" s="154"/>
      <c r="J609" s="154"/>
      <c r="K609" s="1"/>
      <c r="L609" s="1"/>
      <c r="M609" s="1"/>
      <c r="N609" s="1"/>
      <c r="O609" s="1"/>
      <c r="P609" s="1"/>
      <c r="Q609" t="s">
        <v>90</v>
      </c>
      <c r="S609" s="1"/>
    </row>
    <row r="610" spans="1:26" ht="12" customHeight="1">
      <c r="A610" s="154"/>
      <c r="B610" s="154"/>
      <c r="C610" s="158"/>
      <c r="D610" s="158" t="s">
        <v>136</v>
      </c>
      <c r="E610" s="154"/>
      <c r="F610" s="154"/>
      <c r="G610" s="154"/>
      <c r="H610" s="154"/>
      <c r="I610" s="154"/>
      <c r="J610" s="154"/>
      <c r="K610" s="1"/>
      <c r="L610" s="1"/>
      <c r="M610" s="1"/>
      <c r="N610" s="1"/>
      <c r="O610" s="1"/>
      <c r="P610" s="1"/>
      <c r="S610" s="1"/>
    </row>
    <row r="611" spans="1:26">
      <c r="A611" s="154"/>
      <c r="B611" s="154"/>
      <c r="C611" s="154"/>
      <c r="D611" s="154" t="s">
        <v>758</v>
      </c>
      <c r="E611" s="154"/>
      <c r="F611" s="155">
        <v>26</v>
      </c>
      <c r="G611" s="154"/>
      <c r="H611" s="154"/>
      <c r="I611" s="154"/>
      <c r="J611" s="154"/>
      <c r="K611" s="1"/>
      <c r="L611" s="1"/>
      <c r="M611" s="1"/>
      <c r="N611" s="1"/>
      <c r="O611" s="1"/>
      <c r="P611" s="1"/>
      <c r="Q611" t="s">
        <v>90</v>
      </c>
      <c r="S611" s="1"/>
    </row>
    <row r="612" spans="1:26" ht="24.95" customHeight="1">
      <c r="A612" s="157">
        <v>120</v>
      </c>
      <c r="B612" s="154" t="s">
        <v>708</v>
      </c>
      <c r="C612" s="159" t="s">
        <v>759</v>
      </c>
      <c r="D612" s="154" t="s">
        <v>760</v>
      </c>
      <c r="E612" s="154" t="s">
        <v>170</v>
      </c>
      <c r="F612" s="155">
        <v>48</v>
      </c>
      <c r="G612" s="156"/>
      <c r="H612" s="154"/>
      <c r="I612" s="156">
        <f>ROUND(F612*(G612+H612),2)</f>
        <v>0</v>
      </c>
      <c r="J612" s="154">
        <f>ROUND(F612*(N612),2)</f>
        <v>0</v>
      </c>
      <c r="K612" s="1">
        <f>ROUND(F612*(O612),2)</f>
        <v>0</v>
      </c>
      <c r="L612" s="1"/>
      <c r="M612" s="1">
        <f>ROUND(F612*(G612+H612),2)</f>
        <v>0</v>
      </c>
      <c r="N612" s="1">
        <v>0</v>
      </c>
      <c r="O612" s="1"/>
      <c r="P612" s="153">
        <f>ROUND(F612*(R612),3)</f>
        <v>0</v>
      </c>
      <c r="Q612" s="160"/>
      <c r="R612" s="160">
        <v>0</v>
      </c>
      <c r="S612" s="153">
        <f>ROUND(F612*(X612),3)</f>
        <v>0</v>
      </c>
      <c r="X612">
        <v>0</v>
      </c>
      <c r="Z612">
        <v>0</v>
      </c>
    </row>
    <row r="613" spans="1:26">
      <c r="A613" s="154"/>
      <c r="B613" s="154"/>
      <c r="C613" s="158"/>
      <c r="D613" s="158" t="s">
        <v>761</v>
      </c>
      <c r="E613" s="154"/>
      <c r="F613" s="155">
        <v>48</v>
      </c>
      <c r="G613" s="154"/>
      <c r="H613" s="154"/>
      <c r="I613" s="154"/>
      <c r="J613" s="154"/>
      <c r="K613" s="1"/>
      <c r="L613" s="1"/>
      <c r="M613" s="1"/>
      <c r="N613" s="1"/>
      <c r="O613" s="1"/>
      <c r="P613" s="1"/>
      <c r="Q613" t="s">
        <v>90</v>
      </c>
      <c r="S613" s="1"/>
    </row>
    <row r="614" spans="1:26" ht="24.95" customHeight="1">
      <c r="A614" s="157">
        <v>121</v>
      </c>
      <c r="B614" s="154" t="s">
        <v>708</v>
      </c>
      <c r="C614" s="159" t="s">
        <v>762</v>
      </c>
      <c r="D614" s="154" t="s">
        <v>763</v>
      </c>
      <c r="E614" s="154" t="s">
        <v>170</v>
      </c>
      <c r="F614" s="155">
        <v>9</v>
      </c>
      <c r="G614" s="156"/>
      <c r="H614" s="154"/>
      <c r="I614" s="156">
        <f>ROUND(F614*(G614+H614),2)</f>
        <v>0</v>
      </c>
      <c r="J614" s="154">
        <f>ROUND(F614*(N614),2)</f>
        <v>0</v>
      </c>
      <c r="K614" s="1">
        <f>ROUND(F614*(O614),2)</f>
        <v>0</v>
      </c>
      <c r="L614" s="1"/>
      <c r="M614" s="1">
        <f>ROUND(F614*(G614+H614),2)</f>
        <v>0</v>
      </c>
      <c r="N614" s="1">
        <v>0</v>
      </c>
      <c r="O614" s="1"/>
      <c r="P614" s="153">
        <f>ROUND(F614*(R614),3)</f>
        <v>0</v>
      </c>
      <c r="Q614" s="160"/>
      <c r="R614" s="160">
        <v>0</v>
      </c>
      <c r="S614" s="153">
        <f>ROUND(F614*(X614),3)</f>
        <v>0</v>
      </c>
      <c r="X614">
        <v>0</v>
      </c>
      <c r="Z614">
        <v>0</v>
      </c>
    </row>
    <row r="615" spans="1:26">
      <c r="A615" s="154"/>
      <c r="B615" s="154"/>
      <c r="C615" s="158"/>
      <c r="D615" s="158" t="s">
        <v>764</v>
      </c>
      <c r="E615" s="154"/>
      <c r="F615" s="155">
        <v>9</v>
      </c>
      <c r="G615" s="154"/>
      <c r="H615" s="154"/>
      <c r="I615" s="154"/>
      <c r="J615" s="154"/>
      <c r="K615" s="1"/>
      <c r="L615" s="1"/>
      <c r="M615" s="1"/>
      <c r="N615" s="1"/>
      <c r="O615" s="1"/>
      <c r="P615" s="1"/>
      <c r="Q615" t="s">
        <v>90</v>
      </c>
      <c r="S615" s="1"/>
    </row>
    <row r="616" spans="1:26" ht="24.95" customHeight="1">
      <c r="A616" s="157">
        <v>122</v>
      </c>
      <c r="B616" s="154" t="s">
        <v>708</v>
      </c>
      <c r="C616" s="159" t="s">
        <v>765</v>
      </c>
      <c r="D616" s="154" t="s">
        <v>766</v>
      </c>
      <c r="E616" s="154" t="s">
        <v>248</v>
      </c>
      <c r="F616" s="155">
        <v>16.382000000000001</v>
      </c>
      <c r="G616" s="156"/>
      <c r="H616" s="154"/>
      <c r="I616" s="156">
        <f>ROUND(F616*(G616+H616),2)</f>
        <v>0</v>
      </c>
      <c r="J616" s="154">
        <f>ROUND(F616*(N616),2)</f>
        <v>0</v>
      </c>
      <c r="K616" s="1">
        <f>ROUND(F616*(O616),2)</f>
        <v>0</v>
      </c>
      <c r="L616" s="1"/>
      <c r="M616" s="1">
        <f>ROUND(F616*(G616+H616),2)</f>
        <v>0</v>
      </c>
      <c r="N616" s="1">
        <v>0</v>
      </c>
      <c r="O616" s="1"/>
      <c r="P616" s="153">
        <f>ROUND(F616*(R616),3)</f>
        <v>4.3999999999999997E-2</v>
      </c>
      <c r="Q616" s="160"/>
      <c r="R616" s="160">
        <v>2.6862240000000001E-3</v>
      </c>
      <c r="S616" s="153">
        <f>ROUND(F616*(X616),3)</f>
        <v>1.343</v>
      </c>
      <c r="X616">
        <v>8.2000000000000003E-2</v>
      </c>
      <c r="Z616">
        <v>0</v>
      </c>
    </row>
    <row r="617" spans="1:26">
      <c r="A617" s="154"/>
      <c r="B617" s="154"/>
      <c r="C617" s="158"/>
      <c r="D617" s="158" t="s">
        <v>767</v>
      </c>
      <c r="E617" s="154"/>
      <c r="F617" s="155">
        <v>6.3540000000000001</v>
      </c>
      <c r="G617" s="154"/>
      <c r="H617" s="154"/>
      <c r="I617" s="154"/>
      <c r="J617" s="154"/>
      <c r="K617" s="1"/>
      <c r="L617" s="1"/>
      <c r="M617" s="1"/>
      <c r="N617" s="1"/>
      <c r="O617" s="1"/>
      <c r="P617" s="1"/>
      <c r="Q617" t="s">
        <v>90</v>
      </c>
      <c r="S617" s="1"/>
    </row>
    <row r="618" spans="1:26">
      <c r="A618" s="154"/>
      <c r="B618" s="154"/>
      <c r="C618" s="158"/>
      <c r="D618" s="158" t="s">
        <v>768</v>
      </c>
      <c r="E618" s="154"/>
      <c r="F618" s="155">
        <v>10.028</v>
      </c>
      <c r="G618" s="154"/>
      <c r="H618" s="154"/>
      <c r="I618" s="154"/>
      <c r="J618" s="154"/>
      <c r="K618" s="1"/>
      <c r="L618" s="1"/>
      <c r="M618" s="1"/>
      <c r="N618" s="1"/>
      <c r="O618" s="1"/>
      <c r="P618" s="1"/>
      <c r="Q618" t="s">
        <v>90</v>
      </c>
      <c r="S618" s="1"/>
    </row>
    <row r="619" spans="1:26" ht="24.95" customHeight="1">
      <c r="A619" s="157">
        <v>123</v>
      </c>
      <c r="B619" s="154" t="s">
        <v>708</v>
      </c>
      <c r="C619" s="159" t="s">
        <v>769</v>
      </c>
      <c r="D619" s="154" t="s">
        <v>770</v>
      </c>
      <c r="E619" s="154" t="s">
        <v>248</v>
      </c>
      <c r="F619" s="155">
        <v>32.171999999999997</v>
      </c>
      <c r="G619" s="156"/>
      <c r="H619" s="154"/>
      <c r="I619" s="156">
        <f>ROUND(F619*(G619+H619),2)</f>
        <v>0</v>
      </c>
      <c r="J619" s="154">
        <f>ROUND(F619*(N619),2)</f>
        <v>0</v>
      </c>
      <c r="K619" s="1">
        <f>ROUND(F619*(O619),2)</f>
        <v>0</v>
      </c>
      <c r="L619" s="1"/>
      <c r="M619" s="1">
        <f>ROUND(F619*(G619+H619),2)</f>
        <v>0</v>
      </c>
      <c r="N619" s="1">
        <v>0</v>
      </c>
      <c r="O619" s="1"/>
      <c r="P619" s="153">
        <f>ROUND(F619*(R619),3)</f>
        <v>3.9E-2</v>
      </c>
      <c r="Q619" s="160"/>
      <c r="R619" s="160">
        <v>1.219344E-3</v>
      </c>
      <c r="S619" s="153">
        <f>ROUND(F619*(X619),3)</f>
        <v>2.0270000000000001</v>
      </c>
      <c r="X619">
        <v>6.3E-2</v>
      </c>
      <c r="Z619">
        <v>0</v>
      </c>
    </row>
    <row r="620" spans="1:26">
      <c r="A620" s="154"/>
      <c r="B620" s="154"/>
      <c r="C620" s="158"/>
      <c r="D620" s="158" t="s">
        <v>771</v>
      </c>
      <c r="E620" s="154"/>
      <c r="F620" s="155">
        <v>15.14</v>
      </c>
      <c r="G620" s="154"/>
      <c r="H620" s="154"/>
      <c r="I620" s="154"/>
      <c r="J620" s="154"/>
      <c r="K620" s="1"/>
      <c r="L620" s="1"/>
      <c r="M620" s="1"/>
      <c r="N620" s="1"/>
      <c r="O620" s="1"/>
      <c r="P620" s="1"/>
      <c r="Q620" t="s">
        <v>90</v>
      </c>
      <c r="S620" s="1"/>
    </row>
    <row r="621" spans="1:26">
      <c r="A621" s="154"/>
      <c r="B621" s="154"/>
      <c r="C621" s="158"/>
      <c r="D621" s="158" t="s">
        <v>772</v>
      </c>
      <c r="E621" s="154"/>
      <c r="F621" s="155">
        <v>17.032</v>
      </c>
      <c r="G621" s="154"/>
      <c r="H621" s="154"/>
      <c r="I621" s="154"/>
      <c r="J621" s="154"/>
      <c r="K621" s="1"/>
      <c r="L621" s="1"/>
      <c r="M621" s="1"/>
      <c r="N621" s="1"/>
      <c r="O621" s="1"/>
      <c r="P621" s="1"/>
      <c r="Q621" t="s">
        <v>90</v>
      </c>
      <c r="S621" s="1"/>
    </row>
    <row r="622" spans="1:26" ht="24.95" customHeight="1">
      <c r="A622" s="157">
        <v>124</v>
      </c>
      <c r="B622" s="154" t="s">
        <v>708</v>
      </c>
      <c r="C622" s="159" t="s">
        <v>773</v>
      </c>
      <c r="D622" s="154" t="s">
        <v>774</v>
      </c>
      <c r="E622" s="154" t="s">
        <v>248</v>
      </c>
      <c r="F622" s="155">
        <v>57.345750000000002</v>
      </c>
      <c r="G622" s="156"/>
      <c r="H622" s="154"/>
      <c r="I622" s="156">
        <f>ROUND(F622*(G622+H622),2)</f>
        <v>0</v>
      </c>
      <c r="J622" s="154">
        <f>ROUND(F622*(N622),2)</f>
        <v>0</v>
      </c>
      <c r="K622" s="1">
        <f>ROUND(F622*(O622),2)</f>
        <v>0</v>
      </c>
      <c r="L622" s="1"/>
      <c r="M622" s="1">
        <f>ROUND(F622*(G622+H622),2)</f>
        <v>0</v>
      </c>
      <c r="N622" s="1">
        <v>0</v>
      </c>
      <c r="O622" s="1"/>
      <c r="P622" s="153">
        <f>ROUND(F622*(R622),3)</f>
        <v>4.8000000000000001E-2</v>
      </c>
      <c r="Q622" s="160"/>
      <c r="R622" s="160">
        <v>8.2970400000000001E-4</v>
      </c>
      <c r="S622" s="153">
        <f>ROUND(F622*(X622),3)</f>
        <v>3.097</v>
      </c>
      <c r="X622">
        <v>5.3999999999999999E-2</v>
      </c>
      <c r="Z622">
        <v>0</v>
      </c>
    </row>
    <row r="623" spans="1:26">
      <c r="A623" s="154"/>
      <c r="B623" s="154"/>
      <c r="C623" s="158"/>
      <c r="D623" s="158" t="s">
        <v>775</v>
      </c>
      <c r="E623" s="154"/>
      <c r="F623" s="155">
        <v>26.396999999999998</v>
      </c>
      <c r="G623" s="154"/>
      <c r="H623" s="154"/>
      <c r="I623" s="154"/>
      <c r="J623" s="154"/>
      <c r="K623" s="1"/>
      <c r="L623" s="1"/>
      <c r="M623" s="1"/>
      <c r="N623" s="1"/>
      <c r="O623" s="1"/>
      <c r="P623" s="1"/>
      <c r="Q623" t="s">
        <v>90</v>
      </c>
      <c r="S623" s="1"/>
    </row>
    <row r="624" spans="1:26">
      <c r="A624" s="154"/>
      <c r="B624" s="154"/>
      <c r="C624" s="158"/>
      <c r="D624" s="158" t="s">
        <v>776</v>
      </c>
      <c r="E624" s="154"/>
      <c r="F624" s="155">
        <v>30.94875</v>
      </c>
      <c r="G624" s="154"/>
      <c r="H624" s="154"/>
      <c r="I624" s="154"/>
      <c r="J624" s="154"/>
      <c r="K624" s="1"/>
      <c r="L624" s="1"/>
      <c r="M624" s="1"/>
      <c r="N624" s="1"/>
      <c r="O624" s="1"/>
      <c r="P624" s="1"/>
      <c r="Q624" t="s">
        <v>90</v>
      </c>
      <c r="S624" s="1"/>
    </row>
    <row r="625" spans="1:26" ht="24.95" customHeight="1">
      <c r="A625" s="157">
        <v>125</v>
      </c>
      <c r="B625" s="154" t="s">
        <v>708</v>
      </c>
      <c r="C625" s="159" t="s">
        <v>777</v>
      </c>
      <c r="D625" s="154" t="s">
        <v>778</v>
      </c>
      <c r="E625" s="154" t="s">
        <v>248</v>
      </c>
      <c r="F625" s="155">
        <v>82.335999999999999</v>
      </c>
      <c r="G625" s="156"/>
      <c r="H625" s="154"/>
      <c r="I625" s="156">
        <f>ROUND(F625*(G625+H625),2)</f>
        <v>0</v>
      </c>
      <c r="J625" s="154">
        <f>ROUND(F625*(N625),2)</f>
        <v>0</v>
      </c>
      <c r="K625" s="1">
        <f>ROUND(F625*(O625),2)</f>
        <v>0</v>
      </c>
      <c r="L625" s="1"/>
      <c r="M625" s="1">
        <f>ROUND(F625*(G625+H625),2)</f>
        <v>0</v>
      </c>
      <c r="N625" s="1">
        <v>0</v>
      </c>
      <c r="O625" s="1"/>
      <c r="P625" s="153">
        <f>ROUND(F625*(R625),3)</f>
        <v>9.4E-2</v>
      </c>
      <c r="Q625" s="160"/>
      <c r="R625" s="160">
        <v>1.1460000000000001E-3</v>
      </c>
      <c r="S625" s="153">
        <f>ROUND(F625*(X625),3)</f>
        <v>6.7519999999999998</v>
      </c>
      <c r="X625">
        <v>8.2000000000000003E-2</v>
      </c>
      <c r="Z625">
        <v>0</v>
      </c>
    </row>
    <row r="626" spans="1:26">
      <c r="A626" s="154"/>
      <c r="B626" s="154"/>
      <c r="C626" s="158"/>
      <c r="D626" s="158" t="s">
        <v>779</v>
      </c>
      <c r="E626" s="154"/>
      <c r="F626" s="155">
        <v>72.495999999999995</v>
      </c>
      <c r="G626" s="154"/>
      <c r="H626" s="154"/>
      <c r="I626" s="154"/>
      <c r="J626" s="154"/>
      <c r="K626" s="1"/>
      <c r="L626" s="1"/>
      <c r="M626" s="1"/>
      <c r="N626" s="1"/>
      <c r="O626" s="1"/>
      <c r="P626" s="1"/>
      <c r="Q626" t="s">
        <v>90</v>
      </c>
      <c r="S626" s="1"/>
    </row>
    <row r="627" spans="1:26">
      <c r="A627" s="154"/>
      <c r="B627" s="154"/>
      <c r="C627" s="158"/>
      <c r="D627" s="158" t="s">
        <v>780</v>
      </c>
      <c r="E627" s="154"/>
      <c r="F627" s="155">
        <v>9.84</v>
      </c>
      <c r="G627" s="154"/>
      <c r="H627" s="154"/>
      <c r="I627" s="154"/>
      <c r="J627" s="154"/>
      <c r="K627" s="1"/>
      <c r="L627" s="1"/>
      <c r="M627" s="1"/>
      <c r="N627" s="1"/>
      <c r="O627" s="1"/>
      <c r="P627" s="1"/>
      <c r="Q627" t="s">
        <v>90</v>
      </c>
      <c r="S627" s="1"/>
    </row>
    <row r="628" spans="1:26" ht="24.95" customHeight="1">
      <c r="A628" s="157">
        <v>126</v>
      </c>
      <c r="B628" s="154" t="s">
        <v>708</v>
      </c>
      <c r="C628" s="159" t="s">
        <v>781</v>
      </c>
      <c r="D628" s="154" t="s">
        <v>782</v>
      </c>
      <c r="E628" s="154" t="s">
        <v>110</v>
      </c>
      <c r="F628" s="155">
        <v>27.78</v>
      </c>
      <c r="G628" s="156"/>
      <c r="H628" s="154"/>
      <c r="I628" s="156">
        <f>ROUND(F628*(G628+H628),2)</f>
        <v>0</v>
      </c>
      <c r="J628" s="154">
        <f>ROUND(F628*(N628),2)</f>
        <v>0</v>
      </c>
      <c r="K628" s="1">
        <f>ROUND(F628*(O628),2)</f>
        <v>0</v>
      </c>
      <c r="L628" s="1"/>
      <c r="M628" s="1">
        <f>ROUND(F628*(G628+H628),2)</f>
        <v>0</v>
      </c>
      <c r="N628" s="1">
        <v>0</v>
      </c>
      <c r="O628" s="1"/>
      <c r="P628" s="153">
        <f>ROUND(F628*(R628),3)</f>
        <v>1.4999999999999999E-2</v>
      </c>
      <c r="Q628" s="160"/>
      <c r="R628" s="160">
        <v>5.2716000000000004E-4</v>
      </c>
      <c r="S628" s="153">
        <f>ROUND(F628*(X628),3)</f>
        <v>0.66700000000000004</v>
      </c>
      <c r="X628">
        <v>2.4E-2</v>
      </c>
      <c r="Z628">
        <v>0</v>
      </c>
    </row>
    <row r="629" spans="1:26">
      <c r="A629" s="154"/>
      <c r="B629" s="154"/>
      <c r="C629" s="158"/>
      <c r="D629" s="158" t="s">
        <v>783</v>
      </c>
      <c r="E629" s="154"/>
      <c r="F629" s="155">
        <v>27.78</v>
      </c>
      <c r="G629" s="154"/>
      <c r="H629" s="154"/>
      <c r="I629" s="154"/>
      <c r="J629" s="154"/>
      <c r="K629" s="1"/>
      <c r="L629" s="1"/>
      <c r="M629" s="1"/>
      <c r="N629" s="1"/>
      <c r="O629" s="1"/>
      <c r="P629" s="1"/>
      <c r="Q629" t="s">
        <v>90</v>
      </c>
      <c r="S629" s="1"/>
    </row>
    <row r="630" spans="1:26" ht="24.95" customHeight="1">
      <c r="A630" s="157">
        <v>127</v>
      </c>
      <c r="B630" s="154" t="s">
        <v>708</v>
      </c>
      <c r="C630" s="159" t="s">
        <v>784</v>
      </c>
      <c r="D630" s="154" t="s">
        <v>785</v>
      </c>
      <c r="E630" s="154" t="s">
        <v>97</v>
      </c>
      <c r="F630" s="155">
        <v>0.36959999999999998</v>
      </c>
      <c r="G630" s="156"/>
      <c r="H630" s="154"/>
      <c r="I630" s="156">
        <f>ROUND(F630*(G630+H630),2)</f>
        <v>0</v>
      </c>
      <c r="J630" s="154">
        <f>ROUND(F630*(N630),2)</f>
        <v>0</v>
      </c>
      <c r="K630" s="1">
        <f>ROUND(F630*(O630),2)</f>
        <v>0</v>
      </c>
      <c r="L630" s="1"/>
      <c r="M630" s="1">
        <f>ROUND(F630*(G630+H630),2)</f>
        <v>0</v>
      </c>
      <c r="N630" s="1">
        <v>0</v>
      </c>
      <c r="O630" s="1"/>
      <c r="P630" s="153">
        <f>ROUND(F630*(R630),3)</f>
        <v>1E-3</v>
      </c>
      <c r="Q630" s="160"/>
      <c r="R630" s="160">
        <v>1.8699999999999999E-3</v>
      </c>
      <c r="S630" s="153">
        <f>ROUND(F630*(X630),3)</f>
        <v>0.69299999999999995</v>
      </c>
      <c r="X630">
        <v>1.875</v>
      </c>
      <c r="Z630">
        <v>0</v>
      </c>
    </row>
    <row r="631" spans="1:26" ht="12" customHeight="1">
      <c r="A631" s="154"/>
      <c r="B631" s="154"/>
      <c r="C631" s="158"/>
      <c r="D631" s="158" t="s">
        <v>157</v>
      </c>
      <c r="E631" s="154"/>
      <c r="F631" s="154"/>
      <c r="G631" s="154"/>
      <c r="H631" s="154"/>
      <c r="I631" s="154"/>
      <c r="J631" s="154"/>
      <c r="K631" s="1"/>
      <c r="L631" s="1"/>
      <c r="M631" s="1"/>
      <c r="N631" s="1"/>
      <c r="O631" s="1"/>
      <c r="P631" s="1"/>
      <c r="S631" s="1"/>
    </row>
    <row r="632" spans="1:26">
      <c r="A632" s="154"/>
      <c r="B632" s="154"/>
      <c r="C632" s="154"/>
      <c r="D632" s="154" t="s">
        <v>786</v>
      </c>
      <c r="E632" s="154"/>
      <c r="F632" s="155">
        <v>0.36959999999999998</v>
      </c>
      <c r="G632" s="154"/>
      <c r="H632" s="154"/>
      <c r="I632" s="154"/>
      <c r="J632" s="154"/>
      <c r="K632" s="1"/>
      <c r="L632" s="1"/>
      <c r="M632" s="1"/>
      <c r="N632" s="1"/>
      <c r="O632" s="1"/>
      <c r="P632" s="1"/>
      <c r="Q632" t="s">
        <v>90</v>
      </c>
      <c r="S632" s="1"/>
    </row>
    <row r="633" spans="1:26" ht="24.95" customHeight="1">
      <c r="A633" s="157">
        <v>128</v>
      </c>
      <c r="B633" s="154" t="s">
        <v>708</v>
      </c>
      <c r="C633" s="159" t="s">
        <v>787</v>
      </c>
      <c r="D633" s="154" t="s">
        <v>788</v>
      </c>
      <c r="E633" s="154" t="s">
        <v>97</v>
      </c>
      <c r="F633" s="155">
        <v>5.8690800000000003</v>
      </c>
      <c r="G633" s="156"/>
      <c r="H633" s="154"/>
      <c r="I633" s="156">
        <f>ROUND(F633*(G633+H633),2)</f>
        <v>0</v>
      </c>
      <c r="J633" s="154">
        <f>ROUND(F633*(N633),2)</f>
        <v>0</v>
      </c>
      <c r="K633" s="1">
        <f>ROUND(F633*(O633),2)</f>
        <v>0</v>
      </c>
      <c r="L633" s="1"/>
      <c r="M633" s="1">
        <f>ROUND(F633*(G633+H633),2)</f>
        <v>0</v>
      </c>
      <c r="N633" s="1">
        <v>0</v>
      </c>
      <c r="O633" s="1"/>
      <c r="P633" s="153">
        <f>ROUND(F633*(R633),3)</f>
        <v>1.0999999999999999E-2</v>
      </c>
      <c r="Q633" s="160"/>
      <c r="R633" s="160">
        <v>1.8699999999999999E-3</v>
      </c>
      <c r="S633" s="153">
        <f>ROUND(F633*(X633),3)</f>
        <v>11.005000000000001</v>
      </c>
      <c r="X633">
        <v>1.875</v>
      </c>
      <c r="Z633">
        <v>0</v>
      </c>
    </row>
    <row r="634" spans="1:26" ht="12" customHeight="1">
      <c r="A634" s="154"/>
      <c r="B634" s="154"/>
      <c r="C634" s="158"/>
      <c r="D634" s="158" t="s">
        <v>157</v>
      </c>
      <c r="E634" s="154"/>
      <c r="F634" s="154"/>
      <c r="G634" s="154"/>
      <c r="H634" s="154"/>
      <c r="I634" s="154"/>
      <c r="J634" s="154"/>
      <c r="K634" s="1"/>
      <c r="L634" s="1"/>
      <c r="M634" s="1"/>
      <c r="N634" s="1"/>
      <c r="O634" s="1"/>
      <c r="P634" s="1"/>
      <c r="S634" s="1"/>
    </row>
    <row r="635" spans="1:26">
      <c r="A635" s="154"/>
      <c r="B635" s="154"/>
      <c r="C635" s="154"/>
      <c r="D635" s="154" t="s">
        <v>789</v>
      </c>
      <c r="E635" s="154"/>
      <c r="F635" s="155">
        <v>0.94752000000000003</v>
      </c>
      <c r="G635" s="154"/>
      <c r="H635" s="154"/>
      <c r="I635" s="154"/>
      <c r="J635" s="154"/>
      <c r="K635" s="1"/>
      <c r="L635" s="1"/>
      <c r="M635" s="1"/>
      <c r="N635" s="1"/>
      <c r="O635" s="1"/>
      <c r="P635" s="1"/>
      <c r="Q635" t="s">
        <v>90</v>
      </c>
      <c r="S635" s="1"/>
    </row>
    <row r="636" spans="1:26">
      <c r="A636" s="154"/>
      <c r="B636" s="154"/>
      <c r="C636" s="158"/>
      <c r="D636" s="158" t="s">
        <v>790</v>
      </c>
      <c r="E636" s="154"/>
      <c r="F636" s="155">
        <v>1.0655399999999999</v>
      </c>
      <c r="G636" s="154"/>
      <c r="H636" s="154"/>
      <c r="I636" s="154"/>
      <c r="J636" s="154"/>
      <c r="K636" s="1"/>
      <c r="L636" s="1"/>
      <c r="M636" s="1"/>
      <c r="N636" s="1"/>
      <c r="O636" s="1"/>
      <c r="P636" s="1"/>
      <c r="Q636" t="s">
        <v>90</v>
      </c>
      <c r="S636" s="1"/>
    </row>
    <row r="637" spans="1:26">
      <c r="A637" s="154"/>
      <c r="B637" s="154"/>
      <c r="C637" s="158"/>
      <c r="D637" s="158" t="s">
        <v>791</v>
      </c>
      <c r="E637" s="154"/>
      <c r="F637" s="155">
        <v>0.73919999999999997</v>
      </c>
      <c r="G637" s="154"/>
      <c r="H637" s="154"/>
      <c r="I637" s="154"/>
      <c r="J637" s="154"/>
      <c r="K637" s="1"/>
      <c r="L637" s="1"/>
      <c r="M637" s="1"/>
      <c r="N637" s="1"/>
      <c r="O637" s="1"/>
      <c r="P637" s="1"/>
      <c r="Q637" t="s">
        <v>90</v>
      </c>
      <c r="S637" s="1"/>
    </row>
    <row r="638" spans="1:26" ht="12" customHeight="1">
      <c r="A638" s="154"/>
      <c r="B638" s="154"/>
      <c r="C638" s="158"/>
      <c r="D638" s="158" t="s">
        <v>136</v>
      </c>
      <c r="E638" s="154"/>
      <c r="F638" s="154"/>
      <c r="G638" s="154"/>
      <c r="H638" s="154"/>
      <c r="I638" s="154"/>
      <c r="J638" s="154"/>
      <c r="K638" s="1"/>
      <c r="L638" s="1"/>
      <c r="M638" s="1"/>
      <c r="N638" s="1"/>
      <c r="O638" s="1"/>
      <c r="P638" s="1"/>
      <c r="S638" s="1"/>
    </row>
    <row r="639" spans="1:26">
      <c r="A639" s="154"/>
      <c r="B639" s="154"/>
      <c r="C639" s="154"/>
      <c r="D639" s="154" t="s">
        <v>792</v>
      </c>
      <c r="E639" s="154"/>
      <c r="F639" s="155">
        <v>1.0609200000000001</v>
      </c>
      <c r="G639" s="154"/>
      <c r="H639" s="154"/>
      <c r="I639" s="154"/>
      <c r="J639" s="154"/>
      <c r="K639" s="1"/>
      <c r="L639" s="1"/>
      <c r="M639" s="1"/>
      <c r="N639" s="1"/>
      <c r="O639" s="1"/>
      <c r="P639" s="1"/>
      <c r="Q639" t="s">
        <v>90</v>
      </c>
      <c r="S639" s="1"/>
    </row>
    <row r="640" spans="1:26">
      <c r="A640" s="154"/>
      <c r="B640" s="154"/>
      <c r="C640" s="158"/>
      <c r="D640" s="158" t="s">
        <v>793</v>
      </c>
      <c r="E640" s="154"/>
      <c r="F640" s="155">
        <v>2.0558999999999998</v>
      </c>
      <c r="G640" s="154"/>
      <c r="H640" s="154"/>
      <c r="I640" s="154"/>
      <c r="J640" s="154"/>
      <c r="K640" s="1"/>
      <c r="L640" s="1"/>
      <c r="M640" s="1"/>
      <c r="N640" s="1"/>
      <c r="O640" s="1"/>
      <c r="P640" s="1"/>
      <c r="Q640" t="s">
        <v>90</v>
      </c>
      <c r="S640" s="1"/>
    </row>
    <row r="641" spans="1:26" ht="24.95" customHeight="1">
      <c r="A641" s="157">
        <v>129</v>
      </c>
      <c r="B641" s="154" t="s">
        <v>708</v>
      </c>
      <c r="C641" s="159" t="s">
        <v>794</v>
      </c>
      <c r="D641" s="154" t="s">
        <v>795</v>
      </c>
      <c r="E641" s="154" t="s">
        <v>97</v>
      </c>
      <c r="F641" s="155">
        <v>7.1309699999999996</v>
      </c>
      <c r="G641" s="156"/>
      <c r="H641" s="154"/>
      <c r="I641" s="156">
        <f>ROUND(F641*(G641+H641),2)</f>
        <v>0</v>
      </c>
      <c r="J641" s="154">
        <f>ROUND(F641*(N641),2)</f>
        <v>0</v>
      </c>
      <c r="K641" s="1">
        <f>ROUND(F641*(O641),2)</f>
        <v>0</v>
      </c>
      <c r="L641" s="1"/>
      <c r="M641" s="1">
        <f>ROUND(F641*(G641+H641),2)</f>
        <v>0</v>
      </c>
      <c r="N641" s="1">
        <v>0</v>
      </c>
      <c r="O641" s="1"/>
      <c r="P641" s="153">
        <f>ROUND(F641*(R641),3)</f>
        <v>1.2999999999999999E-2</v>
      </c>
      <c r="Q641" s="160"/>
      <c r="R641" s="160">
        <v>1.8699999999999999E-3</v>
      </c>
      <c r="S641" s="153">
        <f>ROUND(F641*(X641),3)</f>
        <v>13.371</v>
      </c>
      <c r="X641">
        <v>1.875</v>
      </c>
      <c r="Z641">
        <v>0</v>
      </c>
    </row>
    <row r="642" spans="1:26" ht="12" customHeight="1">
      <c r="A642" s="154"/>
      <c r="B642" s="154"/>
      <c r="C642" s="158"/>
      <c r="D642" s="158" t="s">
        <v>157</v>
      </c>
      <c r="E642" s="154"/>
      <c r="F642" s="154"/>
      <c r="G642" s="154"/>
      <c r="H642" s="154"/>
      <c r="I642" s="154"/>
      <c r="J642" s="154"/>
      <c r="K642" s="1"/>
      <c r="L642" s="1"/>
      <c r="M642" s="1"/>
      <c r="N642" s="1"/>
      <c r="O642" s="1"/>
      <c r="P642" s="1"/>
      <c r="S642" s="1"/>
    </row>
    <row r="643" spans="1:26" ht="23.25">
      <c r="A643" s="154"/>
      <c r="B643" s="154"/>
      <c r="C643" s="154"/>
      <c r="D643" s="154" t="s">
        <v>796</v>
      </c>
      <c r="E643" s="154"/>
      <c r="F643" s="155">
        <v>4.8946800000000001</v>
      </c>
      <c r="G643" s="154"/>
      <c r="H643" s="154"/>
      <c r="I643" s="154"/>
      <c r="J643" s="154"/>
      <c r="K643" s="1"/>
      <c r="L643" s="1"/>
      <c r="M643" s="1"/>
      <c r="N643" s="1"/>
      <c r="O643" s="1"/>
      <c r="P643" s="1"/>
      <c r="Q643" t="s">
        <v>90</v>
      </c>
      <c r="S643" s="1"/>
    </row>
    <row r="644" spans="1:26">
      <c r="A644" s="154"/>
      <c r="B644" s="154"/>
      <c r="C644" s="158"/>
      <c r="D644" s="158" t="s">
        <v>797</v>
      </c>
      <c r="E644" s="154"/>
      <c r="F644" s="155">
        <v>0.72953999999999997</v>
      </c>
      <c r="G644" s="154"/>
      <c r="H644" s="154"/>
      <c r="I644" s="154"/>
      <c r="J644" s="154"/>
      <c r="K644" s="1"/>
      <c r="L644" s="1"/>
      <c r="M644" s="1"/>
      <c r="N644" s="1"/>
      <c r="O644" s="1"/>
      <c r="P644" s="1"/>
      <c r="Q644" t="s">
        <v>90</v>
      </c>
      <c r="S644" s="1"/>
    </row>
    <row r="645" spans="1:26" ht="12" customHeight="1">
      <c r="A645" s="154"/>
      <c r="B645" s="154"/>
      <c r="C645" s="158"/>
      <c r="D645" s="158" t="s">
        <v>136</v>
      </c>
      <c r="E645" s="154"/>
      <c r="F645" s="154"/>
      <c r="G645" s="154"/>
      <c r="H645" s="154"/>
      <c r="I645" s="154"/>
      <c r="J645" s="154"/>
      <c r="K645" s="1"/>
      <c r="L645" s="1"/>
      <c r="M645" s="1"/>
      <c r="N645" s="1"/>
      <c r="O645" s="1"/>
      <c r="P645" s="1"/>
      <c r="S645" s="1"/>
    </row>
    <row r="646" spans="1:26">
      <c r="A646" s="154"/>
      <c r="B646" s="154"/>
      <c r="C646" s="154"/>
      <c r="D646" s="154" t="s">
        <v>798</v>
      </c>
      <c r="E646" s="154"/>
      <c r="F646" s="155">
        <v>1.50675</v>
      </c>
      <c r="G646" s="154"/>
      <c r="H646" s="154"/>
      <c r="I646" s="154"/>
      <c r="J646" s="154"/>
      <c r="K646" s="1"/>
      <c r="L646" s="1"/>
      <c r="M646" s="1"/>
      <c r="N646" s="1"/>
      <c r="O646" s="1"/>
      <c r="P646" s="1"/>
      <c r="Q646" t="s">
        <v>90</v>
      </c>
      <c r="S646" s="1"/>
    </row>
    <row r="647" spans="1:26" ht="24.95" customHeight="1">
      <c r="A647" s="157">
        <v>130</v>
      </c>
      <c r="B647" s="154" t="s">
        <v>708</v>
      </c>
      <c r="C647" s="159" t="s">
        <v>799</v>
      </c>
      <c r="D647" s="154" t="s">
        <v>800</v>
      </c>
      <c r="E647" s="154" t="s">
        <v>238</v>
      </c>
      <c r="F647" s="155">
        <v>2</v>
      </c>
      <c r="G647" s="156"/>
      <c r="H647" s="154"/>
      <c r="I647" s="156">
        <f>ROUND(F647*(G647+H647),2)</f>
        <v>0</v>
      </c>
      <c r="J647" s="154">
        <f>ROUND(F647*(N647),2)</f>
        <v>0</v>
      </c>
      <c r="K647" s="1">
        <f>ROUND(F647*(O647),2)</f>
        <v>0</v>
      </c>
      <c r="L647" s="1"/>
      <c r="M647" s="1">
        <f>ROUND(F647*(G647+H647),2)</f>
        <v>0</v>
      </c>
      <c r="N647" s="1">
        <v>0</v>
      </c>
      <c r="O647" s="1"/>
      <c r="P647" s="153">
        <f>ROUND(F647*(R647),3)</f>
        <v>2E-3</v>
      </c>
      <c r="Q647" s="160"/>
      <c r="R647" s="160">
        <v>9.3000000000000005E-4</v>
      </c>
      <c r="S647" s="153">
        <f>ROUND(F647*(X647),3)</f>
        <v>6.0000000000000001E-3</v>
      </c>
      <c r="X647">
        <v>3.0000000000000001E-3</v>
      </c>
      <c r="Z647">
        <v>0</v>
      </c>
    </row>
    <row r="648" spans="1:26" ht="12" customHeight="1">
      <c r="A648" s="154"/>
      <c r="B648" s="154"/>
      <c r="C648" s="158"/>
      <c r="D648" s="158" t="s">
        <v>801</v>
      </c>
      <c r="E648" s="154"/>
      <c r="F648" s="154"/>
      <c r="G648" s="154"/>
      <c r="H648" s="154"/>
      <c r="I648" s="154"/>
      <c r="J648" s="154"/>
      <c r="K648" s="1"/>
      <c r="L648" s="1"/>
      <c r="M648" s="1"/>
      <c r="N648" s="1"/>
      <c r="O648" s="1"/>
      <c r="P648" s="1"/>
      <c r="S648" s="1"/>
    </row>
    <row r="649" spans="1:26">
      <c r="A649" s="154"/>
      <c r="B649" s="154"/>
      <c r="C649" s="154"/>
      <c r="D649" s="154">
        <v>2</v>
      </c>
      <c r="E649" s="154"/>
      <c r="F649" s="155">
        <v>2</v>
      </c>
      <c r="G649" s="154"/>
      <c r="H649" s="154"/>
      <c r="I649" s="154"/>
      <c r="J649" s="154"/>
      <c r="K649" s="1"/>
      <c r="L649" s="1"/>
      <c r="M649" s="1"/>
      <c r="N649" s="1"/>
      <c r="O649" s="1"/>
      <c r="P649" s="1"/>
      <c r="S649" s="1"/>
    </row>
    <row r="650" spans="1:26" ht="24.95" customHeight="1">
      <c r="A650" s="157">
        <v>131</v>
      </c>
      <c r="B650" s="154" t="s">
        <v>708</v>
      </c>
      <c r="C650" s="159" t="s">
        <v>802</v>
      </c>
      <c r="D650" s="154" t="s">
        <v>803</v>
      </c>
      <c r="E650" s="154" t="s">
        <v>642</v>
      </c>
      <c r="F650" s="155">
        <v>164.64999999999998</v>
      </c>
      <c r="G650" s="156"/>
      <c r="H650" s="154"/>
      <c r="I650" s="156">
        <f>ROUND(F650*(G650+H650),2)</f>
        <v>0</v>
      </c>
      <c r="J650" s="154">
        <f>ROUND(F650*(N650),2)</f>
        <v>0</v>
      </c>
      <c r="K650" s="1">
        <f>ROUND(F650*(O650),2)</f>
        <v>0</v>
      </c>
      <c r="L650" s="1"/>
      <c r="M650" s="1">
        <f>ROUND(F650*(G650+H650),2)</f>
        <v>0</v>
      </c>
      <c r="N650" s="1">
        <v>0</v>
      </c>
      <c r="O650" s="1"/>
      <c r="P650" s="153">
        <f>ROUND(F650*(R650),3)</f>
        <v>0</v>
      </c>
      <c r="Q650" s="160"/>
      <c r="R650" s="160">
        <v>0</v>
      </c>
      <c r="S650" s="153">
        <f>ROUND(F650*(X650),3)</f>
        <v>1.647</v>
      </c>
      <c r="X650">
        <v>0.01</v>
      </c>
      <c r="Z650">
        <v>0</v>
      </c>
    </row>
    <row r="651" spans="1:26" ht="12" customHeight="1">
      <c r="A651" s="154"/>
      <c r="B651" s="154"/>
      <c r="C651" s="158"/>
      <c r="D651" s="158" t="s">
        <v>132</v>
      </c>
      <c r="E651" s="154"/>
      <c r="F651" s="154"/>
      <c r="G651" s="154"/>
      <c r="H651" s="154"/>
      <c r="I651" s="154"/>
      <c r="J651" s="154"/>
      <c r="K651" s="1"/>
      <c r="L651" s="1"/>
      <c r="M651" s="1"/>
      <c r="N651" s="1"/>
      <c r="O651" s="1"/>
      <c r="P651" s="1"/>
      <c r="S651" s="1"/>
    </row>
    <row r="652" spans="1:26">
      <c r="A652" s="154"/>
      <c r="B652" s="154"/>
      <c r="C652" s="154"/>
      <c r="D652" s="154" t="s">
        <v>804</v>
      </c>
      <c r="E652" s="154"/>
      <c r="F652" s="155">
        <v>69.55</v>
      </c>
      <c r="G652" s="154"/>
      <c r="H652" s="154"/>
      <c r="I652" s="154"/>
      <c r="J652" s="154"/>
      <c r="K652" s="1"/>
      <c r="L652" s="1"/>
      <c r="M652" s="1"/>
      <c r="N652" s="1"/>
      <c r="O652" s="1"/>
      <c r="P652" s="1"/>
      <c r="S652" s="1"/>
    </row>
    <row r="653" spans="1:26" ht="12" customHeight="1">
      <c r="A653" s="154"/>
      <c r="B653" s="154"/>
      <c r="C653" s="158"/>
      <c r="D653" s="158" t="s">
        <v>151</v>
      </c>
      <c r="E653" s="154"/>
      <c r="F653" s="154"/>
      <c r="G653" s="154"/>
      <c r="H653" s="154"/>
      <c r="I653" s="154"/>
      <c r="J653" s="154"/>
      <c r="K653" s="1"/>
      <c r="L653" s="1"/>
      <c r="M653" s="1"/>
      <c r="N653" s="1"/>
      <c r="O653" s="1"/>
      <c r="P653" s="1"/>
      <c r="S653" s="1"/>
    </row>
    <row r="654" spans="1:26">
      <c r="A654" s="154"/>
      <c r="B654" s="154"/>
      <c r="C654" s="154"/>
      <c r="D654" s="154" t="s">
        <v>805</v>
      </c>
      <c r="E654" s="154"/>
      <c r="F654" s="155">
        <v>95.1</v>
      </c>
      <c r="G654" s="154"/>
      <c r="H654" s="154"/>
      <c r="I654" s="154"/>
      <c r="J654" s="154"/>
      <c r="K654" s="1"/>
      <c r="L654" s="1"/>
      <c r="M654" s="1"/>
      <c r="N654" s="1"/>
      <c r="O654" s="1"/>
      <c r="P654" s="1"/>
      <c r="S654" s="1"/>
    </row>
    <row r="655" spans="1:26" ht="24.95" customHeight="1">
      <c r="A655" s="157">
        <v>132</v>
      </c>
      <c r="B655" s="154" t="s">
        <v>708</v>
      </c>
      <c r="C655" s="159" t="s">
        <v>806</v>
      </c>
      <c r="D655" s="154" t="s">
        <v>807</v>
      </c>
      <c r="E655" s="154" t="s">
        <v>642</v>
      </c>
      <c r="F655" s="155">
        <v>20.350000000000001</v>
      </c>
      <c r="G655" s="156"/>
      <c r="H655" s="154"/>
      <c r="I655" s="156">
        <f>ROUND(F655*(G655+H655),2)</f>
        <v>0</v>
      </c>
      <c r="J655" s="154">
        <f>ROUND(F655*(N655),2)</f>
        <v>0</v>
      </c>
      <c r="K655" s="1">
        <f>ROUND(F655*(O655),2)</f>
        <v>0</v>
      </c>
      <c r="L655" s="1"/>
      <c r="M655" s="1">
        <f>ROUND(F655*(G655+H655),2)</f>
        <v>0</v>
      </c>
      <c r="N655" s="1">
        <v>0</v>
      </c>
      <c r="O655" s="1"/>
      <c r="P655" s="153">
        <f>ROUND(F655*(R655),3)</f>
        <v>0</v>
      </c>
      <c r="Q655" s="160"/>
      <c r="R655" s="160">
        <v>0</v>
      </c>
      <c r="S655" s="153">
        <f>ROUND(F655*(X655),3)</f>
        <v>0.224</v>
      </c>
      <c r="X655">
        <v>1.0999999999999999E-2</v>
      </c>
      <c r="Z655">
        <v>0</v>
      </c>
    </row>
    <row r="656" spans="1:26">
      <c r="A656" s="154"/>
      <c r="B656" s="154"/>
      <c r="C656" s="158"/>
      <c r="D656" s="158" t="s">
        <v>808</v>
      </c>
      <c r="E656" s="154"/>
      <c r="F656" s="155">
        <v>15</v>
      </c>
      <c r="G656" s="154"/>
      <c r="H656" s="154"/>
      <c r="I656" s="154"/>
      <c r="J656" s="154"/>
      <c r="K656" s="1"/>
      <c r="L656" s="1"/>
      <c r="M656" s="1"/>
      <c r="N656" s="1"/>
      <c r="O656" s="1"/>
      <c r="P656" s="1"/>
      <c r="S656" s="1"/>
    </row>
    <row r="657" spans="1:26">
      <c r="A657" s="154"/>
      <c r="B657" s="154"/>
      <c r="C657" s="158"/>
      <c r="D657" s="158" t="s">
        <v>809</v>
      </c>
      <c r="E657" s="154"/>
      <c r="F657" s="155">
        <v>5.35</v>
      </c>
      <c r="G657" s="154"/>
      <c r="H657" s="154"/>
      <c r="I657" s="154"/>
      <c r="J657" s="154"/>
      <c r="K657" s="1"/>
      <c r="L657" s="1"/>
      <c r="M657" s="1"/>
      <c r="N657" s="1"/>
      <c r="O657" s="1"/>
      <c r="P657" s="1"/>
      <c r="S657" s="1"/>
    </row>
    <row r="658" spans="1:26" ht="35.1" customHeight="1">
      <c r="A658" s="157">
        <v>133</v>
      </c>
      <c r="B658" s="154" t="s">
        <v>708</v>
      </c>
      <c r="C658" s="159" t="s">
        <v>810</v>
      </c>
      <c r="D658" s="154" t="s">
        <v>811</v>
      </c>
      <c r="E658" s="154" t="s">
        <v>267</v>
      </c>
      <c r="F658" s="155">
        <v>1.3</v>
      </c>
      <c r="G658" s="156"/>
      <c r="H658" s="154"/>
      <c r="I658" s="156">
        <f>ROUND(F658*(G658+H658),2)</f>
        <v>0</v>
      </c>
      <c r="J658" s="154">
        <f>ROUND(F658*(N658),2)</f>
        <v>0</v>
      </c>
      <c r="K658" s="1">
        <f>ROUND(F658*(O658),2)</f>
        <v>0</v>
      </c>
      <c r="L658" s="1"/>
      <c r="M658" s="1">
        <f>ROUND(F658*(G658+H658),2)</f>
        <v>0</v>
      </c>
      <c r="N658" s="1">
        <v>0</v>
      </c>
      <c r="O658" s="1"/>
      <c r="P658" s="153">
        <f>ROUND(F658*(R658),3)</f>
        <v>1E-3</v>
      </c>
      <c r="Q658" s="160"/>
      <c r="R658" s="160">
        <v>5.0000000000000001E-4</v>
      </c>
      <c r="S658" s="153">
        <f>ROUND(F658*(X658),3)</f>
        <v>9.1999999999999998E-2</v>
      </c>
      <c r="X658">
        <v>7.0999999999999994E-2</v>
      </c>
      <c r="Z658">
        <v>0</v>
      </c>
    </row>
    <row r="659" spans="1:26">
      <c r="A659" s="154"/>
      <c r="B659" s="154"/>
      <c r="C659" s="158"/>
      <c r="D659" s="158" t="s">
        <v>812</v>
      </c>
      <c r="E659" s="154"/>
      <c r="F659" s="155">
        <v>1.3</v>
      </c>
      <c r="G659" s="154"/>
      <c r="H659" s="154"/>
      <c r="I659" s="154"/>
      <c r="J659" s="154"/>
      <c r="K659" s="1"/>
      <c r="L659" s="1"/>
      <c r="M659" s="1"/>
      <c r="N659" s="1"/>
      <c r="O659" s="1"/>
      <c r="P659" s="1"/>
      <c r="S659" s="1"/>
    </row>
    <row r="660" spans="1:26" ht="24.95" customHeight="1">
      <c r="A660" s="157">
        <v>134</v>
      </c>
      <c r="B660" s="154" t="s">
        <v>708</v>
      </c>
      <c r="C660" s="159" t="s">
        <v>810</v>
      </c>
      <c r="D660" s="154" t="s">
        <v>813</v>
      </c>
      <c r="E660" s="154" t="s">
        <v>642</v>
      </c>
      <c r="F660" s="155">
        <v>1.65</v>
      </c>
      <c r="G660" s="156"/>
      <c r="H660" s="154"/>
      <c r="I660" s="156">
        <f>ROUND(F660*(G660+H660),2)</f>
        <v>0</v>
      </c>
      <c r="J660" s="154">
        <f>ROUND(F660*(N660),2)</f>
        <v>0</v>
      </c>
      <c r="K660" s="1">
        <f>ROUND(F660*(O660),2)</f>
        <v>0</v>
      </c>
      <c r="L660" s="1"/>
      <c r="M660" s="1">
        <f>ROUND(F660*(G660+H660),2)</f>
        <v>0</v>
      </c>
      <c r="N660" s="1">
        <v>0</v>
      </c>
      <c r="O660" s="1"/>
      <c r="P660" s="153">
        <f>ROUND(F660*(R660),3)</f>
        <v>1E-3</v>
      </c>
      <c r="Q660" s="160"/>
      <c r="R660" s="160">
        <v>5.0000000000000001E-4</v>
      </c>
      <c r="S660" s="153">
        <f>ROUND(F660*(X660),3)</f>
        <v>0.11700000000000001</v>
      </c>
      <c r="X660">
        <v>7.0999999999999994E-2</v>
      </c>
      <c r="Z660">
        <v>0</v>
      </c>
    </row>
    <row r="661" spans="1:26">
      <c r="A661" s="154"/>
      <c r="B661" s="154"/>
      <c r="C661" s="158"/>
      <c r="D661" s="158" t="s">
        <v>814</v>
      </c>
      <c r="E661" s="154"/>
      <c r="F661" s="155">
        <v>1.65</v>
      </c>
      <c r="G661" s="154"/>
      <c r="H661" s="154"/>
      <c r="I661" s="154"/>
      <c r="J661" s="154"/>
      <c r="K661" s="1"/>
      <c r="L661" s="1"/>
      <c r="M661" s="1"/>
      <c r="N661" s="1"/>
      <c r="O661" s="1"/>
      <c r="P661" s="1"/>
      <c r="Q661" t="s">
        <v>90</v>
      </c>
      <c r="S661" s="1"/>
    </row>
    <row r="662" spans="1:26" ht="24.95" customHeight="1">
      <c r="A662" s="157">
        <v>135</v>
      </c>
      <c r="B662" s="154" t="s">
        <v>708</v>
      </c>
      <c r="C662" s="159" t="s">
        <v>815</v>
      </c>
      <c r="D662" s="154" t="s">
        <v>816</v>
      </c>
      <c r="E662" s="154" t="s">
        <v>267</v>
      </c>
      <c r="F662" s="155">
        <v>144.69999999999999</v>
      </c>
      <c r="G662" s="156"/>
      <c r="H662" s="154"/>
      <c r="I662" s="156">
        <f>ROUND(F662*(G662+H662),2)</f>
        <v>0</v>
      </c>
      <c r="J662" s="154">
        <f>ROUND(F662*(N662),2)</f>
        <v>0</v>
      </c>
      <c r="K662" s="1">
        <f>ROUND(F662*(O662),2)</f>
        <v>0</v>
      </c>
      <c r="L662" s="1"/>
      <c r="M662" s="1">
        <f>ROUND(F662*(G662+H662),2)</f>
        <v>0</v>
      </c>
      <c r="N662" s="1">
        <v>0</v>
      </c>
      <c r="O662" s="1"/>
      <c r="P662" s="153">
        <f>ROUND(F662*(R662),3)</f>
        <v>0</v>
      </c>
      <c r="Q662" s="160"/>
      <c r="R662" s="160">
        <v>0</v>
      </c>
      <c r="S662" s="153">
        <f>ROUND(F662*(X662),3)</f>
        <v>6.077</v>
      </c>
      <c r="X662">
        <v>4.2000000000000003E-2</v>
      </c>
      <c r="Z662">
        <v>0</v>
      </c>
    </row>
    <row r="663" spans="1:26" ht="23.25">
      <c r="A663" s="154"/>
      <c r="B663" s="154"/>
      <c r="C663" s="158"/>
      <c r="D663" s="158" t="s">
        <v>817</v>
      </c>
      <c r="E663" s="154"/>
      <c r="F663" s="155">
        <v>56.04</v>
      </c>
      <c r="G663" s="154"/>
      <c r="H663" s="154"/>
      <c r="I663" s="154"/>
      <c r="J663" s="154"/>
      <c r="K663" s="1"/>
      <c r="L663" s="1"/>
      <c r="M663" s="1"/>
      <c r="N663" s="1"/>
      <c r="O663" s="1"/>
      <c r="P663" s="1"/>
      <c r="Q663" t="s">
        <v>90</v>
      </c>
      <c r="S663" s="1"/>
    </row>
    <row r="664" spans="1:26" ht="23.25">
      <c r="A664" s="154"/>
      <c r="B664" s="154"/>
      <c r="C664" s="158"/>
      <c r="D664" s="158" t="s">
        <v>818</v>
      </c>
      <c r="E664" s="154"/>
      <c r="F664" s="155">
        <v>88.66</v>
      </c>
      <c r="G664" s="154"/>
      <c r="H664" s="154"/>
      <c r="I664" s="154"/>
      <c r="J664" s="154"/>
      <c r="K664" s="1"/>
      <c r="L664" s="1"/>
      <c r="M664" s="1"/>
      <c r="N664" s="1"/>
      <c r="O664" s="1"/>
      <c r="P664" s="1"/>
      <c r="Q664" t="s">
        <v>90</v>
      </c>
      <c r="S664" s="1"/>
    </row>
    <row r="665" spans="1:26" ht="24.95" customHeight="1">
      <c r="A665" s="157">
        <v>136</v>
      </c>
      <c r="B665" s="154" t="s">
        <v>708</v>
      </c>
      <c r="C665" s="159" t="s">
        <v>819</v>
      </c>
      <c r="D665" s="154" t="s">
        <v>820</v>
      </c>
      <c r="E665" s="154" t="s">
        <v>642</v>
      </c>
      <c r="F665" s="155">
        <v>64.599999999999994</v>
      </c>
      <c r="G665" s="156"/>
      <c r="H665" s="154"/>
      <c r="I665" s="156">
        <f>ROUND(F665*(G665+H665),2)</f>
        <v>0</v>
      </c>
      <c r="J665" s="154">
        <f>ROUND(F665*(N665),2)</f>
        <v>0</v>
      </c>
      <c r="K665" s="1">
        <f>ROUND(F665*(O665),2)</f>
        <v>0</v>
      </c>
      <c r="L665" s="1"/>
      <c r="M665" s="1">
        <f>ROUND(F665*(G665+H665),2)</f>
        <v>0</v>
      </c>
      <c r="N665" s="1">
        <v>0</v>
      </c>
      <c r="O665" s="1"/>
      <c r="P665" s="153">
        <f>ROUND(F665*(R665),3)</f>
        <v>0</v>
      </c>
      <c r="Q665" s="160"/>
      <c r="R665" s="160">
        <v>0</v>
      </c>
      <c r="S665" s="153">
        <f>ROUND(F665*(X665),3)</f>
        <v>4.1989999999999998</v>
      </c>
      <c r="X665">
        <v>6.5000000000000002E-2</v>
      </c>
      <c r="Z665">
        <v>0</v>
      </c>
    </row>
    <row r="666" spans="1:26">
      <c r="A666" s="154"/>
      <c r="B666" s="154"/>
      <c r="C666" s="158"/>
      <c r="D666" s="158" t="s">
        <v>821</v>
      </c>
      <c r="E666" s="154"/>
      <c r="F666" s="155">
        <v>50.1</v>
      </c>
      <c r="G666" s="154"/>
      <c r="H666" s="154"/>
      <c r="I666" s="154"/>
      <c r="J666" s="154"/>
      <c r="K666" s="1"/>
      <c r="L666" s="1"/>
      <c r="M666" s="1"/>
      <c r="N666" s="1"/>
      <c r="O666" s="1"/>
      <c r="P666" s="1"/>
      <c r="Q666" t="s">
        <v>90</v>
      </c>
      <c r="S666" s="1"/>
    </row>
    <row r="667" spans="1:26">
      <c r="A667" s="154"/>
      <c r="B667" s="154"/>
      <c r="C667" s="158"/>
      <c r="D667" s="158" t="s">
        <v>822</v>
      </c>
      <c r="E667" s="154"/>
      <c r="F667" s="155">
        <v>14.5</v>
      </c>
      <c r="G667" s="154"/>
      <c r="H667" s="154"/>
      <c r="I667" s="154"/>
      <c r="J667" s="154"/>
      <c r="K667" s="1"/>
      <c r="L667" s="1"/>
      <c r="M667" s="1"/>
      <c r="N667" s="1"/>
      <c r="O667" s="1"/>
      <c r="P667" s="1"/>
      <c r="Q667" t="s">
        <v>90</v>
      </c>
      <c r="S667" s="1"/>
    </row>
    <row r="668" spans="1:26" ht="24.95" customHeight="1">
      <c r="A668" s="157">
        <v>137</v>
      </c>
      <c r="B668" s="154" t="s">
        <v>708</v>
      </c>
      <c r="C668" s="159" t="s">
        <v>823</v>
      </c>
      <c r="D668" s="154" t="s">
        <v>824</v>
      </c>
      <c r="E668" s="154" t="s">
        <v>642</v>
      </c>
      <c r="F668" s="155">
        <v>28.12</v>
      </c>
      <c r="G668" s="156"/>
      <c r="H668" s="154"/>
      <c r="I668" s="156">
        <f>ROUND(F668*(G668+H668),2)</f>
        <v>0</v>
      </c>
      <c r="J668" s="154">
        <f>ROUND(F668*(N668),2)</f>
        <v>0</v>
      </c>
      <c r="K668" s="1">
        <f>ROUND(F668*(O668),2)</f>
        <v>0</v>
      </c>
      <c r="L668" s="1"/>
      <c r="M668" s="1">
        <f>ROUND(F668*(G668+H668),2)</f>
        <v>0</v>
      </c>
      <c r="N668" s="1">
        <v>0</v>
      </c>
      <c r="O668" s="1"/>
      <c r="P668" s="153">
        <f>ROUND(F668*(R668),3)</f>
        <v>0</v>
      </c>
      <c r="Q668" s="160"/>
      <c r="R668" s="160">
        <v>0</v>
      </c>
      <c r="S668" s="153">
        <f>ROUND(F668*(X668),3)</f>
        <v>0.56200000000000006</v>
      </c>
      <c r="X668">
        <v>0.02</v>
      </c>
      <c r="Z668">
        <v>0</v>
      </c>
    </row>
    <row r="669" spans="1:26" ht="12" customHeight="1">
      <c r="A669" s="154"/>
      <c r="B669" s="154"/>
      <c r="C669" s="158"/>
      <c r="D669" s="158" t="s">
        <v>825</v>
      </c>
      <c r="E669" s="154"/>
      <c r="F669" s="154"/>
      <c r="G669" s="154"/>
      <c r="H669" s="154"/>
      <c r="I669" s="154"/>
      <c r="J669" s="154"/>
      <c r="K669" s="1"/>
      <c r="L669" s="1"/>
      <c r="M669" s="1"/>
      <c r="N669" s="1"/>
      <c r="O669" s="1"/>
      <c r="P669" s="1"/>
      <c r="S669" s="1"/>
    </row>
    <row r="670" spans="1:26">
      <c r="A670" s="154"/>
      <c r="B670" s="154"/>
      <c r="C670" s="154"/>
      <c r="D670" s="154" t="s">
        <v>826</v>
      </c>
      <c r="E670" s="154"/>
      <c r="F670" s="155">
        <v>28.12</v>
      </c>
      <c r="G670" s="154"/>
      <c r="H670" s="154"/>
      <c r="I670" s="154"/>
      <c r="J670" s="154"/>
      <c r="K670" s="1"/>
      <c r="L670" s="1"/>
      <c r="M670" s="1"/>
      <c r="N670" s="1"/>
      <c r="O670" s="1"/>
      <c r="P670" s="1"/>
      <c r="Q670" t="s">
        <v>90</v>
      </c>
      <c r="S670" s="1"/>
    </row>
    <row r="671" spans="1:26" ht="24.95" customHeight="1">
      <c r="A671" s="157">
        <v>138</v>
      </c>
      <c r="B671" s="154" t="s">
        <v>708</v>
      </c>
      <c r="C671" s="159" t="s">
        <v>827</v>
      </c>
      <c r="D671" s="154" t="s">
        <v>828</v>
      </c>
      <c r="E671" s="154" t="s">
        <v>642</v>
      </c>
      <c r="F671" s="155">
        <v>52.12</v>
      </c>
      <c r="G671" s="156"/>
      <c r="H671" s="154"/>
      <c r="I671" s="156">
        <f>ROUND(F671*(G671+H671),2)</f>
        <v>0</v>
      </c>
      <c r="J671" s="154">
        <f>ROUND(F671*(N671),2)</f>
        <v>0</v>
      </c>
      <c r="K671" s="1">
        <f>ROUND(F671*(O671),2)</f>
        <v>0</v>
      </c>
      <c r="L671" s="1"/>
      <c r="M671" s="1">
        <f>ROUND(F671*(G671+H671),2)</f>
        <v>0</v>
      </c>
      <c r="N671" s="1">
        <v>0</v>
      </c>
      <c r="O671" s="1"/>
      <c r="P671" s="153">
        <f>ROUND(F671*(R671),3)</f>
        <v>0</v>
      </c>
      <c r="Q671" s="160"/>
      <c r="R671" s="160">
        <v>0</v>
      </c>
      <c r="S671" s="153">
        <f>ROUND(F671*(X671),3)</f>
        <v>0.52100000000000002</v>
      </c>
      <c r="X671">
        <v>0.01</v>
      </c>
      <c r="Z671">
        <v>0</v>
      </c>
    </row>
    <row r="672" spans="1:26" ht="24.95" customHeight="1">
      <c r="A672" s="157">
        <v>139</v>
      </c>
      <c r="B672" s="154" t="s">
        <v>708</v>
      </c>
      <c r="C672" s="159" t="s">
        <v>829</v>
      </c>
      <c r="D672" s="154" t="s">
        <v>830</v>
      </c>
      <c r="E672" s="154" t="s">
        <v>248</v>
      </c>
      <c r="F672" s="155">
        <v>273.47899999999998</v>
      </c>
      <c r="G672" s="156"/>
      <c r="H672" s="154"/>
      <c r="I672" s="156">
        <f>ROUND(F672*(G672+H672),2)</f>
        <v>0</v>
      </c>
      <c r="J672" s="154">
        <f>ROUND(F672*(N672),2)</f>
        <v>0</v>
      </c>
      <c r="K672" s="1">
        <f>ROUND(F672*(O672),2)</f>
        <v>0</v>
      </c>
      <c r="L672" s="1"/>
      <c r="M672" s="1">
        <f>ROUND(F672*(G672+H672),2)</f>
        <v>0</v>
      </c>
      <c r="N672" s="1">
        <v>0</v>
      </c>
      <c r="O672" s="1"/>
      <c r="P672" s="153">
        <f>ROUND(F672*(R672),3)</f>
        <v>0</v>
      </c>
      <c r="Q672" s="160"/>
      <c r="R672" s="160">
        <v>0</v>
      </c>
      <c r="S672" s="153">
        <f>ROUND(F672*(X672),3)</f>
        <v>18.597000000000001</v>
      </c>
      <c r="X672">
        <v>6.8000000000000005E-2</v>
      </c>
      <c r="Z672">
        <v>0</v>
      </c>
    </row>
    <row r="673" spans="1:26" ht="12" customHeight="1">
      <c r="A673" s="154"/>
      <c r="B673" s="154"/>
      <c r="C673" s="158"/>
      <c r="D673" s="158" t="s">
        <v>157</v>
      </c>
      <c r="E673" s="154"/>
      <c r="F673" s="154"/>
      <c r="G673" s="154"/>
      <c r="H673" s="154"/>
      <c r="I673" s="154"/>
      <c r="J673" s="154"/>
      <c r="K673" s="1"/>
      <c r="L673" s="1"/>
      <c r="M673" s="1"/>
      <c r="N673" s="1"/>
      <c r="O673" s="1"/>
      <c r="P673" s="1"/>
      <c r="S673" s="1"/>
    </row>
    <row r="674" spans="1:26">
      <c r="A674" s="154"/>
      <c r="B674" s="154"/>
      <c r="C674" s="154"/>
      <c r="D674" s="154" t="s">
        <v>831</v>
      </c>
      <c r="E674" s="154"/>
      <c r="F674" s="155">
        <v>24.69</v>
      </c>
      <c r="G674" s="154"/>
      <c r="H674" s="154"/>
      <c r="I674" s="154"/>
      <c r="J674" s="154"/>
      <c r="K674" s="1"/>
      <c r="L674" s="1"/>
      <c r="M674" s="1"/>
      <c r="N674" s="1"/>
      <c r="O674" s="1"/>
      <c r="P674" s="1"/>
      <c r="Q674" t="s">
        <v>90</v>
      </c>
      <c r="S674" s="1"/>
    </row>
    <row r="675" spans="1:26">
      <c r="A675" s="154"/>
      <c r="B675" s="154"/>
      <c r="C675" s="158"/>
      <c r="D675" s="158" t="s">
        <v>832</v>
      </c>
      <c r="E675" s="154"/>
      <c r="F675" s="155">
        <v>13.56</v>
      </c>
      <c r="G675" s="154"/>
      <c r="H675" s="154"/>
      <c r="I675" s="154"/>
      <c r="J675" s="154"/>
      <c r="K675" s="1"/>
      <c r="L675" s="1"/>
      <c r="M675" s="1"/>
      <c r="N675" s="1"/>
      <c r="O675" s="1"/>
      <c r="P675" s="1"/>
      <c r="Q675" t="s">
        <v>90</v>
      </c>
      <c r="S675" s="1"/>
    </row>
    <row r="676" spans="1:26">
      <c r="A676" s="154"/>
      <c r="B676" s="154"/>
      <c r="C676" s="158"/>
      <c r="D676" s="158" t="s">
        <v>833</v>
      </c>
      <c r="E676" s="154"/>
      <c r="F676" s="155">
        <v>15.66</v>
      </c>
      <c r="G676" s="154"/>
      <c r="H676" s="154"/>
      <c r="I676" s="154"/>
      <c r="J676" s="154"/>
      <c r="K676" s="1"/>
      <c r="L676" s="1"/>
      <c r="M676" s="1"/>
      <c r="N676" s="1"/>
      <c r="O676" s="1"/>
      <c r="P676" s="1"/>
      <c r="Q676" t="s">
        <v>90</v>
      </c>
      <c r="S676" s="1"/>
    </row>
    <row r="677" spans="1:26" ht="23.25">
      <c r="A677" s="154"/>
      <c r="B677" s="154"/>
      <c r="C677" s="158"/>
      <c r="D677" s="158" t="s">
        <v>834</v>
      </c>
      <c r="E677" s="154"/>
      <c r="F677" s="155">
        <v>70.733999999999995</v>
      </c>
      <c r="G677" s="154"/>
      <c r="H677" s="154"/>
      <c r="I677" s="154"/>
      <c r="J677" s="154"/>
      <c r="K677" s="1"/>
      <c r="L677" s="1"/>
      <c r="M677" s="1"/>
      <c r="N677" s="1"/>
      <c r="O677" s="1"/>
      <c r="P677" s="1"/>
      <c r="Q677" t="s">
        <v>90</v>
      </c>
      <c r="S677" s="1"/>
    </row>
    <row r="678" spans="1:26">
      <c r="A678" s="154"/>
      <c r="B678" s="154"/>
      <c r="C678" s="158"/>
      <c r="D678" s="158" t="s">
        <v>835</v>
      </c>
      <c r="E678" s="154"/>
      <c r="F678" s="155">
        <v>21.84</v>
      </c>
      <c r="G678" s="154"/>
      <c r="H678" s="154"/>
      <c r="I678" s="154"/>
      <c r="J678" s="154"/>
      <c r="K678" s="1"/>
      <c r="L678" s="1"/>
      <c r="M678" s="1"/>
      <c r="N678" s="1"/>
      <c r="O678" s="1"/>
      <c r="P678" s="1"/>
      <c r="Q678" t="s">
        <v>90</v>
      </c>
      <c r="S678" s="1"/>
    </row>
    <row r="679" spans="1:26" ht="12" customHeight="1">
      <c r="A679" s="154"/>
      <c r="B679" s="154"/>
      <c r="C679" s="158"/>
      <c r="D679" s="158" t="s">
        <v>136</v>
      </c>
      <c r="E679" s="154"/>
      <c r="F679" s="154"/>
      <c r="G679" s="154"/>
      <c r="H679" s="154"/>
      <c r="I679" s="154"/>
      <c r="J679" s="154"/>
      <c r="K679" s="1"/>
      <c r="L679" s="1"/>
      <c r="M679" s="1"/>
      <c r="N679" s="1"/>
      <c r="O679" s="1"/>
      <c r="P679" s="1"/>
      <c r="S679" s="1"/>
    </row>
    <row r="680" spans="1:26">
      <c r="A680" s="154"/>
      <c r="B680" s="154"/>
      <c r="C680" s="154"/>
      <c r="D680" s="154" t="s">
        <v>836</v>
      </c>
      <c r="E680" s="154"/>
      <c r="F680" s="155">
        <v>14.04</v>
      </c>
      <c r="G680" s="154"/>
      <c r="H680" s="154"/>
      <c r="I680" s="154"/>
      <c r="J680" s="154"/>
      <c r="K680" s="1"/>
      <c r="L680" s="1"/>
      <c r="M680" s="1"/>
      <c r="N680" s="1"/>
      <c r="O680" s="1"/>
      <c r="P680" s="1"/>
      <c r="Q680" t="s">
        <v>90</v>
      </c>
      <c r="S680" s="1"/>
    </row>
    <row r="681" spans="1:26">
      <c r="A681" s="154"/>
      <c r="B681" s="154"/>
      <c r="C681" s="158"/>
      <c r="D681" s="158" t="s">
        <v>837</v>
      </c>
      <c r="E681" s="154"/>
      <c r="F681" s="155">
        <v>6.39</v>
      </c>
      <c r="G681" s="154"/>
      <c r="H681" s="154"/>
      <c r="I681" s="154"/>
      <c r="J681" s="154"/>
      <c r="K681" s="1"/>
      <c r="L681" s="1"/>
      <c r="M681" s="1"/>
      <c r="N681" s="1"/>
      <c r="O681" s="1"/>
      <c r="P681" s="1"/>
      <c r="Q681" t="s">
        <v>90</v>
      </c>
      <c r="S681" s="1"/>
    </row>
    <row r="682" spans="1:26">
      <c r="A682" s="154"/>
      <c r="B682" s="154"/>
      <c r="C682" s="158"/>
      <c r="D682" s="158" t="s">
        <v>838</v>
      </c>
      <c r="E682" s="154"/>
      <c r="F682" s="155">
        <v>19.260000000000002</v>
      </c>
      <c r="G682" s="154"/>
      <c r="H682" s="154"/>
      <c r="I682" s="154"/>
      <c r="J682" s="154"/>
      <c r="K682" s="1"/>
      <c r="L682" s="1"/>
      <c r="M682" s="1"/>
      <c r="N682" s="1"/>
      <c r="O682" s="1"/>
      <c r="P682" s="1"/>
      <c r="Q682" t="s">
        <v>90</v>
      </c>
      <c r="S682" s="1"/>
    </row>
    <row r="683" spans="1:26">
      <c r="A683" s="154"/>
      <c r="B683" s="154"/>
      <c r="C683" s="158"/>
      <c r="D683" s="158" t="s">
        <v>839</v>
      </c>
      <c r="E683" s="154"/>
      <c r="F683" s="155">
        <v>11.99</v>
      </c>
      <c r="G683" s="154"/>
      <c r="H683" s="154"/>
      <c r="I683" s="154"/>
      <c r="J683" s="154"/>
      <c r="K683" s="1"/>
      <c r="L683" s="1"/>
      <c r="M683" s="1"/>
      <c r="N683" s="1"/>
      <c r="O683" s="1"/>
      <c r="P683" s="1"/>
      <c r="Q683" t="s">
        <v>90</v>
      </c>
      <c r="S683" s="1"/>
    </row>
    <row r="684" spans="1:26">
      <c r="A684" s="154"/>
      <c r="B684" s="154"/>
      <c r="C684" s="158"/>
      <c r="D684" s="158" t="s">
        <v>840</v>
      </c>
      <c r="E684" s="154"/>
      <c r="F684" s="155">
        <v>37.11</v>
      </c>
      <c r="G684" s="154"/>
      <c r="H684" s="154"/>
      <c r="I684" s="154"/>
      <c r="J684" s="154"/>
      <c r="K684" s="1"/>
      <c r="L684" s="1"/>
      <c r="M684" s="1"/>
      <c r="N684" s="1"/>
      <c r="O684" s="1"/>
      <c r="P684" s="1"/>
      <c r="Q684" t="s">
        <v>90</v>
      </c>
      <c r="S684" s="1"/>
    </row>
    <row r="685" spans="1:26" ht="23.25">
      <c r="A685" s="154"/>
      <c r="B685" s="154"/>
      <c r="C685" s="158"/>
      <c r="D685" s="158" t="s">
        <v>841</v>
      </c>
      <c r="E685" s="154"/>
      <c r="F685" s="155">
        <v>35.43</v>
      </c>
      <c r="G685" s="154"/>
      <c r="H685" s="154"/>
      <c r="I685" s="154"/>
      <c r="J685" s="154"/>
      <c r="K685" s="1"/>
      <c r="L685" s="1"/>
      <c r="M685" s="1"/>
      <c r="N685" s="1"/>
      <c r="O685" s="1"/>
      <c r="P685" s="1"/>
      <c r="Q685" t="s">
        <v>90</v>
      </c>
      <c r="S685" s="1"/>
    </row>
    <row r="686" spans="1:26">
      <c r="A686" s="154"/>
      <c r="B686" s="154"/>
      <c r="C686" s="158"/>
      <c r="D686" s="158" t="s">
        <v>842</v>
      </c>
      <c r="E686" s="154"/>
      <c r="F686" s="155">
        <v>2.7749999999999999</v>
      </c>
      <c r="G686" s="154"/>
      <c r="H686" s="154"/>
      <c r="I686" s="154"/>
      <c r="J686" s="154"/>
      <c r="K686" s="1"/>
      <c r="L686" s="1"/>
      <c r="M686" s="1"/>
      <c r="N686" s="1"/>
      <c r="O686" s="1"/>
      <c r="P686" s="1"/>
      <c r="Q686" t="s">
        <v>90</v>
      </c>
      <c r="S686" s="1"/>
    </row>
    <row r="687" spans="1:26" ht="24.95" customHeight="1">
      <c r="A687" s="157">
        <v>140</v>
      </c>
      <c r="B687" s="154" t="s">
        <v>708</v>
      </c>
      <c r="C687" s="159" t="s">
        <v>843</v>
      </c>
      <c r="D687" s="154" t="s">
        <v>844</v>
      </c>
      <c r="E687" s="154" t="s">
        <v>257</v>
      </c>
      <c r="F687" s="155">
        <v>198.53920019</v>
      </c>
      <c r="G687" s="156"/>
      <c r="H687" s="154"/>
      <c r="I687" s="156">
        <f>ROUND(F687*(G687+H687),2)</f>
        <v>0</v>
      </c>
      <c r="J687" s="154">
        <f>ROUND(F687*(N687),2)</f>
        <v>0</v>
      </c>
      <c r="K687" s="1">
        <f>ROUND(F687*(O687),2)</f>
        <v>0</v>
      </c>
      <c r="L687" s="1"/>
      <c r="M687" s="1">
        <f>ROUND(F687*(G687+H687),2)</f>
        <v>0</v>
      </c>
      <c r="N687" s="1">
        <v>0</v>
      </c>
      <c r="O687" s="1"/>
      <c r="P687" s="153">
        <f>ROUND(F687*(R687),3)</f>
        <v>0</v>
      </c>
      <c r="Q687" s="160"/>
      <c r="R687" s="160">
        <v>0</v>
      </c>
      <c r="S687" s="153">
        <f>ROUND(F687*(X687),3)</f>
        <v>0</v>
      </c>
      <c r="X687">
        <v>0</v>
      </c>
      <c r="Z687">
        <v>0</v>
      </c>
    </row>
    <row r="688" spans="1:26" ht="24.95" customHeight="1">
      <c r="A688" s="157">
        <v>141</v>
      </c>
      <c r="B688" s="154" t="s">
        <v>708</v>
      </c>
      <c r="C688" s="159" t="s">
        <v>845</v>
      </c>
      <c r="D688" s="154" t="s">
        <v>846</v>
      </c>
      <c r="E688" s="154" t="s">
        <v>257</v>
      </c>
      <c r="F688" s="155">
        <v>198.53899999999999</v>
      </c>
      <c r="G688" s="156"/>
      <c r="H688" s="154"/>
      <c r="I688" s="156">
        <f>ROUND(F688*(G688+H688),2)</f>
        <v>0</v>
      </c>
      <c r="J688" s="154">
        <f>ROUND(F688*(N688),2)</f>
        <v>0</v>
      </c>
      <c r="K688" s="1">
        <f>ROUND(F688*(O688),2)</f>
        <v>0</v>
      </c>
      <c r="L688" s="1"/>
      <c r="M688" s="1">
        <f>ROUND(F688*(G688+H688),2)</f>
        <v>0</v>
      </c>
      <c r="N688" s="1">
        <v>0</v>
      </c>
      <c r="O688" s="1"/>
      <c r="P688" s="153">
        <f>ROUND(F688*(R688),3)</f>
        <v>0</v>
      </c>
      <c r="Q688" s="160"/>
      <c r="R688" s="160">
        <v>0</v>
      </c>
      <c r="S688" s="153">
        <f>ROUND(F688*(X688),3)</f>
        <v>0</v>
      </c>
      <c r="X688">
        <v>0</v>
      </c>
      <c r="Z688">
        <v>0</v>
      </c>
    </row>
    <row r="689" spans="1:26" ht="24.95" customHeight="1">
      <c r="A689" s="157">
        <v>142</v>
      </c>
      <c r="B689" s="154" t="s">
        <v>708</v>
      </c>
      <c r="C689" s="159" t="s">
        <v>847</v>
      </c>
      <c r="D689" s="154" t="s">
        <v>848</v>
      </c>
      <c r="E689" s="154" t="s">
        <v>257</v>
      </c>
      <c r="F689" s="155">
        <v>9926.9499999999989</v>
      </c>
      <c r="G689" s="156"/>
      <c r="H689" s="154"/>
      <c r="I689" s="156">
        <f>ROUND(F689*(G689+H689),2)</f>
        <v>0</v>
      </c>
      <c r="J689" s="154">
        <f>ROUND(F689*(N689),2)</f>
        <v>0</v>
      </c>
      <c r="K689" s="1">
        <f>ROUND(F689*(O689),2)</f>
        <v>0</v>
      </c>
      <c r="L689" s="1"/>
      <c r="M689" s="1">
        <f>ROUND(F689*(G689+H689),2)</f>
        <v>0</v>
      </c>
      <c r="N689" s="1">
        <v>0</v>
      </c>
      <c r="O689" s="1"/>
      <c r="P689" s="153">
        <f>ROUND(F689*(R689),3)</f>
        <v>0</v>
      </c>
      <c r="Q689" s="160"/>
      <c r="R689" s="160">
        <v>0</v>
      </c>
      <c r="S689" s="153">
        <f>ROUND(F689*(X689),3)</f>
        <v>0</v>
      </c>
      <c r="X689">
        <v>0</v>
      </c>
      <c r="Z689">
        <v>0</v>
      </c>
    </row>
    <row r="690" spans="1:26">
      <c r="A690" s="154"/>
      <c r="B690" s="154"/>
      <c r="C690" s="158"/>
      <c r="D690" s="158" t="s">
        <v>849</v>
      </c>
      <c r="E690" s="154"/>
      <c r="F690" s="155">
        <v>9926.9499999999989</v>
      </c>
      <c r="G690" s="154"/>
      <c r="H690" s="154"/>
      <c r="I690" s="154"/>
      <c r="J690" s="154"/>
      <c r="K690" s="1"/>
      <c r="L690" s="1"/>
      <c r="M690" s="1"/>
      <c r="N690" s="1"/>
      <c r="O690" s="1"/>
      <c r="P690" s="1"/>
      <c r="Q690" t="s">
        <v>90</v>
      </c>
      <c r="S690" s="1"/>
    </row>
    <row r="691" spans="1:26" ht="24.95" customHeight="1">
      <c r="A691" s="157">
        <v>143</v>
      </c>
      <c r="B691" s="154" t="s">
        <v>708</v>
      </c>
      <c r="C691" s="159" t="s">
        <v>850</v>
      </c>
      <c r="D691" s="154" t="s">
        <v>851</v>
      </c>
      <c r="E691" s="154" t="s">
        <v>257</v>
      </c>
      <c r="F691" s="155">
        <v>198.53899999999999</v>
      </c>
      <c r="G691" s="156"/>
      <c r="H691" s="154"/>
      <c r="I691" s="156">
        <f>ROUND(F691*(G691+H691),2)</f>
        <v>0</v>
      </c>
      <c r="J691" s="154">
        <f>ROUND(F691*(N691),2)</f>
        <v>0</v>
      </c>
      <c r="K691" s="1">
        <f>ROUND(F691*(O691),2)</f>
        <v>0</v>
      </c>
      <c r="L691" s="1"/>
      <c r="M691" s="1">
        <f>ROUND(F691*(G691+H691),2)</f>
        <v>0</v>
      </c>
      <c r="N691" s="1">
        <v>0</v>
      </c>
      <c r="O691" s="1"/>
      <c r="P691" s="153">
        <f>ROUND(F691*(R691),3)</f>
        <v>0</v>
      </c>
      <c r="Q691" s="160"/>
      <c r="R691" s="160">
        <v>0</v>
      </c>
      <c r="S691" s="153">
        <f>ROUND(F691*(X691),3)</f>
        <v>0</v>
      </c>
      <c r="X691">
        <v>0</v>
      </c>
      <c r="Z691">
        <v>0</v>
      </c>
    </row>
    <row r="692" spans="1:26" ht="24.95" customHeight="1">
      <c r="A692" s="157">
        <v>144</v>
      </c>
      <c r="B692" s="154" t="s">
        <v>708</v>
      </c>
      <c r="C692" s="159" t="s">
        <v>852</v>
      </c>
      <c r="D692" s="154" t="s">
        <v>853</v>
      </c>
      <c r="E692" s="154" t="s">
        <v>257</v>
      </c>
      <c r="F692" s="155">
        <v>794.15599999999995</v>
      </c>
      <c r="G692" s="156"/>
      <c r="H692" s="154"/>
      <c r="I692" s="156">
        <f>ROUND(F692*(G692+H692),2)</f>
        <v>0</v>
      </c>
      <c r="J692" s="154">
        <f>ROUND(F692*(N692),2)</f>
        <v>0</v>
      </c>
      <c r="K692" s="1">
        <f>ROUND(F692*(O692),2)</f>
        <v>0</v>
      </c>
      <c r="L692" s="1"/>
      <c r="M692" s="1">
        <f>ROUND(F692*(G692+H692),2)</f>
        <v>0</v>
      </c>
      <c r="N692" s="1">
        <v>0</v>
      </c>
      <c r="O692" s="1"/>
      <c r="P692" s="153">
        <f>ROUND(F692*(R692),3)</f>
        <v>0</v>
      </c>
      <c r="Q692" s="160"/>
      <c r="R692" s="160">
        <v>0</v>
      </c>
      <c r="S692" s="153">
        <f>ROUND(F692*(X692),3)</f>
        <v>0</v>
      </c>
      <c r="X692">
        <v>0</v>
      </c>
      <c r="Z692">
        <v>0</v>
      </c>
    </row>
    <row r="693" spans="1:26">
      <c r="A693" s="154"/>
      <c r="B693" s="154"/>
      <c r="C693" s="158"/>
      <c r="D693" s="158" t="s">
        <v>854</v>
      </c>
      <c r="E693" s="154"/>
      <c r="F693" s="155">
        <v>794.15599999999995</v>
      </c>
      <c r="G693" s="154"/>
      <c r="H693" s="154"/>
      <c r="I693" s="154"/>
      <c r="J693" s="154"/>
      <c r="K693" s="1"/>
      <c r="L693" s="1"/>
      <c r="M693" s="1"/>
      <c r="N693" s="1"/>
      <c r="O693" s="1"/>
      <c r="P693" s="1"/>
      <c r="Q693" t="s">
        <v>134</v>
      </c>
      <c r="S693" s="1"/>
    </row>
    <row r="694" spans="1:26" ht="24.95" customHeight="1">
      <c r="A694" s="157">
        <v>145</v>
      </c>
      <c r="B694" s="154" t="s">
        <v>708</v>
      </c>
      <c r="C694" s="159" t="s">
        <v>855</v>
      </c>
      <c r="D694" s="154" t="s">
        <v>856</v>
      </c>
      <c r="E694" s="154" t="s">
        <v>257</v>
      </c>
      <c r="F694" s="155">
        <v>198.53899999999999</v>
      </c>
      <c r="G694" s="156"/>
      <c r="H694" s="154"/>
      <c r="I694" s="156">
        <f>ROUND(F694*(G694+H694),2)</f>
        <v>0</v>
      </c>
      <c r="J694" s="154">
        <f>ROUND(F694*(N694),2)</f>
        <v>0</v>
      </c>
      <c r="K694" s="1">
        <f>ROUND(F694*(O694),2)</f>
        <v>0</v>
      </c>
      <c r="L694" s="1"/>
      <c r="M694" s="1">
        <f>ROUND(F694*(G694+H694),2)</f>
        <v>0</v>
      </c>
      <c r="N694" s="1">
        <v>0</v>
      </c>
      <c r="O694" s="1"/>
      <c r="P694" s="153">
        <f>ROUND(F694*(R694),3)</f>
        <v>0</v>
      </c>
      <c r="Q694" s="160"/>
      <c r="R694" s="160">
        <v>0</v>
      </c>
      <c r="S694" s="153">
        <f>ROUND(F694*(X694),3)</f>
        <v>0</v>
      </c>
      <c r="X694">
        <v>0</v>
      </c>
      <c r="Z694">
        <v>0</v>
      </c>
    </row>
    <row r="695" spans="1:26" ht="24.95" customHeight="1">
      <c r="A695" s="157">
        <v>146</v>
      </c>
      <c r="B695" s="154" t="s">
        <v>324</v>
      </c>
      <c r="C695" s="159" t="s">
        <v>857</v>
      </c>
      <c r="D695" s="154" t="s">
        <v>858</v>
      </c>
      <c r="E695" s="154" t="s">
        <v>642</v>
      </c>
      <c r="F695" s="155">
        <v>25.6</v>
      </c>
      <c r="G695" s="156"/>
      <c r="H695" s="154"/>
      <c r="I695" s="156">
        <f>ROUND(F695*(G695+H695),2)</f>
        <v>0</v>
      </c>
      <c r="J695" s="154">
        <f>ROUND(F695*(N695),2)</f>
        <v>0</v>
      </c>
      <c r="K695" s="1">
        <f>ROUND(F695*(O695),2)</f>
        <v>0</v>
      </c>
      <c r="L695" s="1"/>
      <c r="M695" s="1">
        <f>ROUND(F695*(G695+H695),2)</f>
        <v>0</v>
      </c>
      <c r="N695" s="1">
        <v>0</v>
      </c>
      <c r="O695" s="1"/>
      <c r="P695" s="153">
        <f>ROUND(F695*(R695),3)</f>
        <v>3.4750000000000001</v>
      </c>
      <c r="Q695" s="160"/>
      <c r="R695" s="160">
        <v>0.135753966</v>
      </c>
      <c r="S695" s="153">
        <f>ROUND(F695*(X695),3)</f>
        <v>0</v>
      </c>
      <c r="X695">
        <v>0</v>
      </c>
      <c r="Z695">
        <v>0</v>
      </c>
    </row>
    <row r="696" spans="1:26">
      <c r="A696" s="154"/>
      <c r="B696" s="154"/>
      <c r="C696" s="158"/>
      <c r="D696" s="158" t="s">
        <v>859</v>
      </c>
      <c r="E696" s="154"/>
      <c r="F696" s="155">
        <v>25.6</v>
      </c>
      <c r="G696" s="154"/>
      <c r="H696" s="154"/>
      <c r="I696" s="154"/>
      <c r="J696" s="154"/>
      <c r="K696" s="1"/>
      <c r="L696" s="1"/>
      <c r="M696" s="1"/>
      <c r="N696" s="1"/>
      <c r="O696" s="1"/>
      <c r="P696" s="1"/>
      <c r="Q696" t="s">
        <v>90</v>
      </c>
      <c r="S696" s="1"/>
    </row>
    <row r="697" spans="1:26" ht="24.95" customHeight="1">
      <c r="A697" s="157">
        <v>147</v>
      </c>
      <c r="B697" s="154" t="s">
        <v>860</v>
      </c>
      <c r="C697" s="159" t="s">
        <v>861</v>
      </c>
      <c r="D697" s="154" t="s">
        <v>862</v>
      </c>
      <c r="E697" s="154" t="s">
        <v>110</v>
      </c>
      <c r="F697" s="155">
        <v>318.9314</v>
      </c>
      <c r="G697" s="156"/>
      <c r="H697" s="154"/>
      <c r="I697" s="156">
        <f>ROUND(F697*(G697+H697),2)</f>
        <v>0</v>
      </c>
      <c r="J697" s="154">
        <f>ROUND(F697*(N697),2)</f>
        <v>0</v>
      </c>
      <c r="K697" s="1">
        <f>ROUND(F697*(O697),2)</f>
        <v>0</v>
      </c>
      <c r="L697" s="1"/>
      <c r="M697" s="1">
        <f>ROUND(F697*(G697+H697),2)</f>
        <v>0</v>
      </c>
      <c r="N697" s="1">
        <v>0</v>
      </c>
      <c r="O697" s="1"/>
      <c r="P697" s="153">
        <f>ROUND(F697*(R697),3)</f>
        <v>0</v>
      </c>
      <c r="Q697" s="160"/>
      <c r="R697" s="160">
        <v>0</v>
      </c>
      <c r="S697" s="153">
        <f>ROUND(F697*(X697),3)</f>
        <v>0.31900000000000001</v>
      </c>
      <c r="X697">
        <v>1E-3</v>
      </c>
      <c r="Z697">
        <v>0</v>
      </c>
    </row>
    <row r="698" spans="1:26" ht="12" customHeight="1">
      <c r="A698" s="154"/>
      <c r="B698" s="154"/>
      <c r="C698" s="158"/>
      <c r="D698" s="158" t="s">
        <v>132</v>
      </c>
      <c r="E698" s="154"/>
      <c r="F698" s="154"/>
      <c r="G698" s="154"/>
      <c r="H698" s="154"/>
      <c r="I698" s="154"/>
      <c r="J698" s="154"/>
      <c r="K698" s="1"/>
      <c r="L698" s="1"/>
      <c r="M698" s="1"/>
      <c r="N698" s="1"/>
      <c r="O698" s="1"/>
      <c r="P698" s="1"/>
      <c r="S698" s="1"/>
    </row>
    <row r="699" spans="1:26">
      <c r="A699" s="154"/>
      <c r="B699" s="154"/>
      <c r="C699" s="154"/>
      <c r="D699" s="154" t="s">
        <v>863</v>
      </c>
      <c r="E699" s="154"/>
      <c r="F699" s="155">
        <v>104.10709999999999</v>
      </c>
      <c r="G699" s="154"/>
      <c r="H699" s="154"/>
      <c r="I699" s="154"/>
      <c r="J699" s="154"/>
      <c r="K699" s="1"/>
      <c r="L699" s="1"/>
      <c r="M699" s="1"/>
      <c r="N699" s="1"/>
      <c r="O699" s="1"/>
      <c r="P699" s="1"/>
      <c r="S699" s="1"/>
    </row>
    <row r="700" spans="1:26" ht="12" customHeight="1">
      <c r="A700" s="154"/>
      <c r="B700" s="154"/>
      <c r="C700" s="158"/>
      <c r="D700" s="158" t="s">
        <v>151</v>
      </c>
      <c r="E700" s="154"/>
      <c r="F700" s="154"/>
      <c r="G700" s="154"/>
      <c r="H700" s="154"/>
      <c r="I700" s="154"/>
      <c r="J700" s="154"/>
      <c r="K700" s="1"/>
      <c r="L700" s="1"/>
      <c r="M700" s="1"/>
      <c r="N700" s="1"/>
      <c r="O700" s="1"/>
      <c r="P700" s="1"/>
      <c r="S700" s="1"/>
    </row>
    <row r="701" spans="1:26" ht="23.25">
      <c r="A701" s="154"/>
      <c r="B701" s="154"/>
      <c r="C701" s="154"/>
      <c r="D701" s="154" t="s">
        <v>864</v>
      </c>
      <c r="E701" s="154"/>
      <c r="F701" s="155">
        <v>135.303</v>
      </c>
      <c r="G701" s="154"/>
      <c r="H701" s="154"/>
      <c r="I701" s="154"/>
      <c r="J701" s="154"/>
      <c r="K701" s="1"/>
      <c r="L701" s="1"/>
      <c r="M701" s="1"/>
      <c r="N701" s="1"/>
      <c r="O701" s="1"/>
      <c r="P701" s="1"/>
      <c r="S701" s="1"/>
    </row>
    <row r="702" spans="1:26" ht="24" customHeight="1">
      <c r="A702" s="154"/>
      <c r="B702" s="154"/>
      <c r="C702" s="158"/>
      <c r="D702" s="158" t="s">
        <v>865</v>
      </c>
      <c r="E702" s="154"/>
      <c r="F702" s="155">
        <v>79.521299999999997</v>
      </c>
      <c r="G702" s="154"/>
      <c r="H702" s="154"/>
      <c r="I702" s="154"/>
      <c r="J702" s="154"/>
      <c r="K702" s="1"/>
      <c r="L702" s="1"/>
      <c r="M702" s="1"/>
      <c r="N702" s="1"/>
      <c r="O702" s="1"/>
      <c r="P702" s="1"/>
      <c r="S702" s="1"/>
    </row>
    <row r="703" spans="1:26" ht="24.95" customHeight="1">
      <c r="A703" s="157">
        <v>148</v>
      </c>
      <c r="B703" s="154" t="s">
        <v>866</v>
      </c>
      <c r="C703" s="159" t="s">
        <v>867</v>
      </c>
      <c r="D703" s="154" t="s">
        <v>868</v>
      </c>
      <c r="E703" s="154" t="s">
        <v>110</v>
      </c>
      <c r="F703" s="155">
        <v>97.367000000000004</v>
      </c>
      <c r="G703" s="156"/>
      <c r="H703" s="154"/>
      <c r="I703" s="156">
        <f>ROUND(F703*(G703+H703),2)</f>
        <v>0</v>
      </c>
      <c r="J703" s="154">
        <f>ROUND(F703*(N703),2)</f>
        <v>0</v>
      </c>
      <c r="K703" s="1">
        <f>ROUND(F703*(O703),2)</f>
        <v>0</v>
      </c>
      <c r="L703" s="1"/>
      <c r="M703" s="1">
        <f>ROUND(F703*(G703+H703),2)</f>
        <v>0</v>
      </c>
      <c r="N703" s="1">
        <v>0</v>
      </c>
      <c r="O703" s="1"/>
      <c r="P703" s="153">
        <f>ROUND(F703*(R703),3)</f>
        <v>0</v>
      </c>
      <c r="Q703" s="160"/>
      <c r="R703" s="160">
        <v>0</v>
      </c>
      <c r="S703" s="153">
        <f>ROUND(F703*(X703),3)</f>
        <v>0</v>
      </c>
      <c r="X703">
        <v>0</v>
      </c>
      <c r="Z703">
        <v>0</v>
      </c>
    </row>
    <row r="704" spans="1:26" ht="12" customHeight="1">
      <c r="A704" s="154"/>
      <c r="B704" s="154"/>
      <c r="C704" s="158"/>
      <c r="D704" s="158" t="s">
        <v>869</v>
      </c>
      <c r="E704" s="154"/>
      <c r="F704" s="154"/>
      <c r="G704" s="154"/>
      <c r="H704" s="154"/>
      <c r="I704" s="154"/>
      <c r="J704" s="154"/>
      <c r="K704" s="1"/>
      <c r="L704" s="1"/>
      <c r="M704" s="1"/>
      <c r="N704" s="1"/>
      <c r="O704" s="1"/>
      <c r="P704" s="1"/>
      <c r="S704" s="1"/>
    </row>
    <row r="705" spans="1:26">
      <c r="A705" s="154"/>
      <c r="B705" s="154"/>
      <c r="C705" s="154"/>
      <c r="D705" s="154" t="s">
        <v>870</v>
      </c>
      <c r="E705" s="154"/>
      <c r="F705" s="155">
        <v>97.367000000000004</v>
      </c>
      <c r="G705" s="154"/>
      <c r="H705" s="154"/>
      <c r="I705" s="154"/>
      <c r="J705" s="154"/>
      <c r="K705" s="1"/>
      <c r="L705" s="1"/>
      <c r="M705" s="1"/>
      <c r="N705" s="1"/>
      <c r="O705" s="1"/>
      <c r="P705" s="1"/>
      <c r="S705" s="1"/>
    </row>
    <row r="706" spans="1:26">
      <c r="A706" s="144"/>
      <c r="B706" s="144"/>
      <c r="C706" s="144"/>
      <c r="D706" s="144" t="s">
        <v>51</v>
      </c>
      <c r="E706" s="144"/>
      <c r="F706" s="144"/>
      <c r="G706" s="146">
        <f>ROUND((SUM(L535:L705))/1,2)</f>
        <v>0</v>
      </c>
      <c r="H706" s="146">
        <f>ROUND((SUM(M535:M705))/1,2)</f>
        <v>0</v>
      </c>
      <c r="I706" s="146">
        <f>ROUND((SUM(I535:I705))/1,2)</f>
        <v>0</v>
      </c>
      <c r="J706" s="144"/>
      <c r="K706" s="144"/>
      <c r="L706" s="144">
        <f>ROUND((SUM(L535:L705))/1,2)</f>
        <v>0</v>
      </c>
      <c r="M706" s="144">
        <f>ROUND((SUM(M535:M705))/1,2)</f>
        <v>0</v>
      </c>
      <c r="N706" s="144"/>
      <c r="O706" s="144"/>
      <c r="P706" s="161">
        <f>ROUND((SUM(P535:P705))/1,2)</f>
        <v>181.55</v>
      </c>
      <c r="Q706" s="142"/>
      <c r="R706" s="142"/>
      <c r="S706" s="161">
        <f>ROUND((SUM(S535:S705))/1,2)</f>
        <v>187.19</v>
      </c>
      <c r="T706" s="142"/>
      <c r="U706" s="142"/>
      <c r="V706" s="142"/>
      <c r="W706" s="142"/>
      <c r="X706" s="142"/>
      <c r="Y706" s="142"/>
      <c r="Z706" s="142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S707" s="1"/>
    </row>
    <row r="708" spans="1:26">
      <c r="A708" s="144"/>
      <c r="B708" s="144"/>
      <c r="C708" s="144"/>
      <c r="D708" s="144" t="s">
        <v>52</v>
      </c>
      <c r="E708" s="144"/>
      <c r="F708" s="144"/>
      <c r="G708" s="144"/>
      <c r="H708" s="144"/>
      <c r="I708" s="144"/>
      <c r="J708" s="144"/>
      <c r="K708" s="144"/>
      <c r="L708" s="144"/>
      <c r="M708" s="144"/>
      <c r="N708" s="144"/>
      <c r="O708" s="144"/>
      <c r="P708" s="144"/>
      <c r="Q708" s="142"/>
      <c r="R708" s="142"/>
      <c r="S708" s="144"/>
      <c r="T708" s="142"/>
      <c r="U708" s="142"/>
      <c r="V708" s="142"/>
      <c r="W708" s="142"/>
      <c r="X708" s="142"/>
      <c r="Y708" s="142"/>
      <c r="Z708" s="142"/>
    </row>
    <row r="709" spans="1:26" ht="24.95" customHeight="1">
      <c r="A709" s="157">
        <v>149</v>
      </c>
      <c r="B709" s="154" t="s">
        <v>171</v>
      </c>
      <c r="C709" s="159" t="s">
        <v>871</v>
      </c>
      <c r="D709" s="154" t="s">
        <v>872</v>
      </c>
      <c r="E709" s="154" t="s">
        <v>257</v>
      </c>
      <c r="F709" s="155">
        <v>604.30211247405168</v>
      </c>
      <c r="G709" s="156"/>
      <c r="H709" s="154"/>
      <c r="I709" s="156">
        <f>ROUND(F709*(G709+H709),2)</f>
        <v>0</v>
      </c>
      <c r="J709" s="154">
        <f>ROUND(F709*(N709),2)</f>
        <v>0</v>
      </c>
      <c r="K709" s="1">
        <f>ROUND(F709*(O709),2)</f>
        <v>0</v>
      </c>
      <c r="L709" s="1"/>
      <c r="M709" s="1">
        <f>ROUND(F709*(G709+H709),2)</f>
        <v>0</v>
      </c>
      <c r="N709" s="1">
        <v>0</v>
      </c>
      <c r="O709" s="1"/>
      <c r="P709" s="153">
        <f>ROUND(F709*(R709),3)</f>
        <v>0</v>
      </c>
      <c r="Q709" s="160"/>
      <c r="R709" s="160">
        <v>0</v>
      </c>
      <c r="S709" s="153">
        <f>ROUND(F709*(X709),3)</f>
        <v>0</v>
      </c>
      <c r="X709">
        <v>0</v>
      </c>
      <c r="Z709">
        <v>0</v>
      </c>
    </row>
    <row r="710" spans="1:26">
      <c r="A710" s="144"/>
      <c r="B710" s="144"/>
      <c r="C710" s="144"/>
      <c r="D710" s="144" t="s">
        <v>52</v>
      </c>
      <c r="E710" s="144"/>
      <c r="F710" s="144"/>
      <c r="G710" s="146">
        <f>ROUND((SUM(L708:L709))/1,2)</f>
        <v>0</v>
      </c>
      <c r="H710" s="146">
        <f>ROUND((SUM(M708:M709))/1,2)</f>
        <v>0</v>
      </c>
      <c r="I710" s="146">
        <f>ROUND((SUM(I708:I709))/1,2)</f>
        <v>0</v>
      </c>
      <c r="J710" s="144"/>
      <c r="K710" s="144"/>
      <c r="L710" s="144">
        <f>ROUND((SUM(L708:L709))/1,2)</f>
        <v>0</v>
      </c>
      <c r="M710" s="144">
        <f>ROUND((SUM(M708:M709))/1,2)</f>
        <v>0</v>
      </c>
      <c r="N710" s="144"/>
      <c r="O710" s="144"/>
      <c r="P710" s="161">
        <f>ROUND((SUM(P708:P709))/1,2)</f>
        <v>0</v>
      </c>
      <c r="Q710" s="142"/>
      <c r="R710" s="142"/>
      <c r="S710" s="161">
        <f>ROUND((SUM(S708:S709))/1,2)</f>
        <v>0</v>
      </c>
      <c r="T710" s="142"/>
      <c r="U710" s="142"/>
      <c r="V710" s="142"/>
      <c r="W710" s="142"/>
      <c r="X710" s="142"/>
      <c r="Y710" s="142"/>
      <c r="Z710" s="142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S711" s="1"/>
    </row>
    <row r="712" spans="1:26">
      <c r="A712" s="144"/>
      <c r="B712" s="144"/>
      <c r="C712" s="144"/>
      <c r="D712" s="2" t="s">
        <v>44</v>
      </c>
      <c r="E712" s="144"/>
      <c r="F712" s="144"/>
      <c r="G712" s="146">
        <f>ROUND((SUM(L9:L711))/2,2)</f>
        <v>0</v>
      </c>
      <c r="H712" s="146">
        <f>ROUND((SUM(M9:M711))/2,2)</f>
        <v>0</v>
      </c>
      <c r="I712" s="146">
        <f>ROUND((SUM(I9:I711))/2,2)</f>
        <v>0</v>
      </c>
      <c r="J712" s="145"/>
      <c r="K712" s="144"/>
      <c r="L712" s="145">
        <f>ROUND((SUM(L9:L711))/2,2)</f>
        <v>0</v>
      </c>
      <c r="M712" s="145">
        <f>ROUND((SUM(M9:M711))/2,2)</f>
        <v>0</v>
      </c>
      <c r="N712" s="144"/>
      <c r="O712" s="144"/>
      <c r="P712" s="161">
        <f>ROUND((SUM(P9:P711))/2,2)</f>
        <v>604.29999999999995</v>
      </c>
      <c r="S712" s="161">
        <f>ROUND((SUM(S9:S711))/2,2)</f>
        <v>187.19</v>
      </c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S713" s="1"/>
    </row>
    <row r="714" spans="1:26">
      <c r="A714" s="144"/>
      <c r="B714" s="144"/>
      <c r="C714" s="144"/>
      <c r="D714" s="2" t="s">
        <v>53</v>
      </c>
      <c r="E714" s="144"/>
      <c r="F714" s="144"/>
      <c r="G714" s="144"/>
      <c r="H714" s="144"/>
      <c r="I714" s="144"/>
      <c r="J714" s="144"/>
      <c r="K714" s="144"/>
      <c r="L714" s="144"/>
      <c r="M714" s="144"/>
      <c r="N714" s="144"/>
      <c r="O714" s="144"/>
      <c r="P714" s="144"/>
      <c r="Q714" s="142"/>
      <c r="R714" s="142"/>
      <c r="S714" s="144"/>
      <c r="T714" s="142"/>
      <c r="U714" s="142"/>
      <c r="V714" s="142"/>
      <c r="W714" s="142"/>
      <c r="X714" s="142"/>
      <c r="Y714" s="142"/>
      <c r="Z714" s="142"/>
    </row>
    <row r="715" spans="1:26">
      <c r="A715" s="144"/>
      <c r="B715" s="144"/>
      <c r="C715" s="144"/>
      <c r="D715" s="144" t="s">
        <v>54</v>
      </c>
      <c r="E715" s="144"/>
      <c r="F715" s="144"/>
      <c r="G715" s="144"/>
      <c r="H715" s="144"/>
      <c r="I715" s="144"/>
      <c r="J715" s="144"/>
      <c r="K715" s="144"/>
      <c r="L715" s="144"/>
      <c r="M715" s="144"/>
      <c r="N715" s="144"/>
      <c r="O715" s="144"/>
      <c r="P715" s="144"/>
      <c r="Q715" s="142"/>
      <c r="R715" s="142"/>
      <c r="S715" s="144"/>
      <c r="T715" s="142"/>
      <c r="U715" s="142"/>
      <c r="V715" s="142"/>
      <c r="W715" s="142"/>
      <c r="X715" s="142"/>
      <c r="Y715" s="142"/>
      <c r="Z715" s="142"/>
    </row>
    <row r="716" spans="1:26" ht="24.95" customHeight="1">
      <c r="A716" s="157">
        <v>150</v>
      </c>
      <c r="B716" s="154" t="s">
        <v>873</v>
      </c>
      <c r="C716" s="159" t="s">
        <v>874</v>
      </c>
      <c r="D716" s="154" t="s">
        <v>875</v>
      </c>
      <c r="E716" s="154" t="s">
        <v>110</v>
      </c>
      <c r="F716" s="155">
        <v>54.061999999999998</v>
      </c>
      <c r="G716" s="156"/>
      <c r="H716" s="154"/>
      <c r="I716" s="156">
        <f>ROUND(F716*(G716+H716),2)</f>
        <v>0</v>
      </c>
      <c r="J716" s="154">
        <f>ROUND(F716*(N716),2)</f>
        <v>0</v>
      </c>
      <c r="K716" s="1">
        <f>ROUND(F716*(O716),2)</f>
        <v>0</v>
      </c>
      <c r="L716" s="1"/>
      <c r="M716" s="1">
        <f>ROUND(F716*(G716+H716),2)</f>
        <v>0</v>
      </c>
      <c r="N716" s="1">
        <v>0</v>
      </c>
      <c r="O716" s="1"/>
      <c r="P716" s="153">
        <f>ROUND(F716*(R716),3)</f>
        <v>0</v>
      </c>
      <c r="Q716" s="160"/>
      <c r="R716" s="160">
        <v>0</v>
      </c>
      <c r="S716" s="153">
        <f>ROUND(F716*(X716),3)</f>
        <v>0</v>
      </c>
      <c r="X716">
        <v>0</v>
      </c>
      <c r="Z716">
        <v>0</v>
      </c>
    </row>
    <row r="717" spans="1:26" ht="12" customHeight="1">
      <c r="A717" s="154"/>
      <c r="B717" s="154"/>
      <c r="C717" s="158"/>
      <c r="D717" s="158" t="s">
        <v>582</v>
      </c>
      <c r="E717" s="154"/>
      <c r="F717" s="154"/>
      <c r="G717" s="154"/>
      <c r="H717" s="154"/>
      <c r="I717" s="154"/>
      <c r="J717" s="154"/>
      <c r="K717" s="1"/>
      <c r="L717" s="1"/>
      <c r="M717" s="1"/>
      <c r="N717" s="1"/>
      <c r="O717" s="1"/>
      <c r="P717" s="1"/>
      <c r="S717" s="1"/>
    </row>
    <row r="718" spans="1:26">
      <c r="A718" s="154"/>
      <c r="B718" s="154"/>
      <c r="C718" s="154"/>
      <c r="D718" s="154" t="s">
        <v>876</v>
      </c>
      <c r="E718" s="154"/>
      <c r="F718" s="155">
        <v>29.12</v>
      </c>
      <c r="G718" s="154"/>
      <c r="H718" s="154"/>
      <c r="I718" s="154"/>
      <c r="J718" s="154"/>
      <c r="K718" s="1"/>
      <c r="L718" s="1"/>
      <c r="M718" s="1"/>
      <c r="N718" s="1"/>
      <c r="O718" s="1"/>
      <c r="P718" s="1"/>
      <c r="S718" s="1"/>
    </row>
    <row r="719" spans="1:26" ht="12" customHeight="1">
      <c r="A719" s="154"/>
      <c r="B719" s="154"/>
      <c r="C719" s="158"/>
      <c r="D719" s="158" t="s">
        <v>93</v>
      </c>
      <c r="E719" s="154"/>
      <c r="F719" s="154"/>
      <c r="G719" s="154"/>
      <c r="H719" s="154"/>
      <c r="I719" s="154"/>
      <c r="J719" s="154"/>
      <c r="K719" s="1"/>
      <c r="L719" s="1"/>
      <c r="M719" s="1"/>
      <c r="N719" s="1"/>
      <c r="O719" s="1"/>
      <c r="P719" s="1"/>
      <c r="S719" s="1"/>
    </row>
    <row r="720" spans="1:26">
      <c r="A720" s="154"/>
      <c r="B720" s="154"/>
      <c r="C720" s="154"/>
      <c r="D720" s="154" t="s">
        <v>877</v>
      </c>
      <c r="E720" s="154"/>
      <c r="F720" s="155">
        <v>24.942</v>
      </c>
      <c r="G720" s="154"/>
      <c r="H720" s="154"/>
      <c r="I720" s="154"/>
      <c r="J720" s="154"/>
      <c r="K720" s="1"/>
      <c r="L720" s="1"/>
      <c r="M720" s="1"/>
      <c r="N720" s="1"/>
      <c r="O720" s="1"/>
      <c r="P720" s="1"/>
      <c r="S720" s="1"/>
    </row>
    <row r="721" spans="1:26" ht="24.95" customHeight="1">
      <c r="A721" s="157">
        <v>151</v>
      </c>
      <c r="B721" s="154" t="s">
        <v>873</v>
      </c>
      <c r="C721" s="159" t="s">
        <v>878</v>
      </c>
      <c r="D721" s="154" t="s">
        <v>879</v>
      </c>
      <c r="E721" s="154" t="s">
        <v>110</v>
      </c>
      <c r="F721" s="155">
        <v>11.49</v>
      </c>
      <c r="G721" s="156"/>
      <c r="H721" s="154"/>
      <c r="I721" s="156">
        <f>ROUND(F721*(G721+H721),2)</f>
        <v>0</v>
      </c>
      <c r="J721" s="154">
        <f>ROUND(F721*(N721),2)</f>
        <v>0</v>
      </c>
      <c r="K721" s="1">
        <f>ROUND(F721*(O721),2)</f>
        <v>0</v>
      </c>
      <c r="L721" s="1"/>
      <c r="M721" s="1">
        <f>ROUND(F721*(G721+H721),2)</f>
        <v>0</v>
      </c>
      <c r="N721" s="1">
        <v>0</v>
      </c>
      <c r="O721" s="1"/>
      <c r="P721" s="153">
        <f>ROUND(F721*(R721),3)</f>
        <v>0</v>
      </c>
      <c r="Q721" s="160"/>
      <c r="R721" s="160">
        <v>0</v>
      </c>
      <c r="S721" s="153">
        <f>ROUND(F721*(X721),3)</f>
        <v>0</v>
      </c>
      <c r="X721">
        <v>0</v>
      </c>
      <c r="Z721">
        <v>0</v>
      </c>
    </row>
    <row r="722" spans="1:26" ht="12" customHeight="1">
      <c r="A722" s="154"/>
      <c r="B722" s="154"/>
      <c r="C722" s="158"/>
      <c r="D722" s="158" t="s">
        <v>597</v>
      </c>
      <c r="E722" s="154"/>
      <c r="F722" s="154"/>
      <c r="G722" s="154"/>
      <c r="H722" s="154"/>
      <c r="I722" s="154"/>
      <c r="J722" s="154"/>
      <c r="K722" s="1"/>
      <c r="L722" s="1"/>
      <c r="M722" s="1"/>
      <c r="N722" s="1"/>
      <c r="O722" s="1"/>
      <c r="P722" s="1"/>
      <c r="S722" s="1"/>
    </row>
    <row r="723" spans="1:26">
      <c r="A723" s="154"/>
      <c r="B723" s="154"/>
      <c r="C723" s="154"/>
      <c r="D723" s="154" t="s">
        <v>598</v>
      </c>
      <c r="E723" s="154"/>
      <c r="F723" s="155">
        <v>11.49</v>
      </c>
      <c r="G723" s="154"/>
      <c r="H723" s="154"/>
      <c r="I723" s="154"/>
      <c r="J723" s="154"/>
      <c r="K723" s="1"/>
      <c r="L723" s="1"/>
      <c r="M723" s="1"/>
      <c r="N723" s="1"/>
      <c r="O723" s="1"/>
      <c r="P723" s="1"/>
      <c r="S723" s="1"/>
    </row>
    <row r="724" spans="1:26" ht="24.95" customHeight="1">
      <c r="A724" s="157">
        <v>152</v>
      </c>
      <c r="B724" s="154" t="s">
        <v>873</v>
      </c>
      <c r="C724" s="159" t="s">
        <v>880</v>
      </c>
      <c r="D724" s="154" t="s">
        <v>881</v>
      </c>
      <c r="E724" s="154" t="s">
        <v>110</v>
      </c>
      <c r="F724" s="155">
        <v>276.85000000000002</v>
      </c>
      <c r="G724" s="156"/>
      <c r="H724" s="154"/>
      <c r="I724" s="156">
        <f>ROUND(F724*(G724+H724),2)</f>
        <v>0</v>
      </c>
      <c r="J724" s="154">
        <f>ROUND(F724*(N724),2)</f>
        <v>0</v>
      </c>
      <c r="K724" s="1">
        <f>ROUND(F724*(O724),2)</f>
        <v>0</v>
      </c>
      <c r="L724" s="1"/>
      <c r="M724" s="1">
        <f>ROUND(F724*(G724+H724),2)</f>
        <v>0</v>
      </c>
      <c r="N724" s="1">
        <v>0</v>
      </c>
      <c r="O724" s="1"/>
      <c r="P724" s="153">
        <f>ROUND(F724*(R724),3)</f>
        <v>0</v>
      </c>
      <c r="Q724" s="160"/>
      <c r="R724" s="160">
        <v>0</v>
      </c>
      <c r="S724" s="153">
        <f>ROUND(F724*(X724),3)</f>
        <v>0</v>
      </c>
      <c r="X724">
        <v>0</v>
      </c>
      <c r="Z724">
        <v>0</v>
      </c>
    </row>
    <row r="725" spans="1:26" ht="12" customHeight="1">
      <c r="A725" s="154"/>
      <c r="B725" s="154"/>
      <c r="C725" s="158"/>
      <c r="D725" s="158" t="s">
        <v>882</v>
      </c>
      <c r="E725" s="154"/>
      <c r="F725" s="154"/>
      <c r="G725" s="154"/>
      <c r="H725" s="154"/>
      <c r="I725" s="154"/>
      <c r="J725" s="154"/>
      <c r="K725" s="1"/>
      <c r="L725" s="1"/>
      <c r="M725" s="1"/>
      <c r="N725" s="1"/>
      <c r="O725" s="1"/>
      <c r="P725" s="1"/>
      <c r="S725" s="1"/>
    </row>
    <row r="726" spans="1:26">
      <c r="A726" s="154"/>
      <c r="B726" s="154"/>
      <c r="C726" s="154"/>
      <c r="D726" s="154" t="s">
        <v>883</v>
      </c>
      <c r="E726" s="154"/>
      <c r="F726" s="155">
        <v>276.85000000000002</v>
      </c>
      <c r="G726" s="154"/>
      <c r="H726" s="154"/>
      <c r="I726" s="154"/>
      <c r="J726" s="154"/>
      <c r="K726" s="1"/>
      <c r="L726" s="1"/>
      <c r="M726" s="1"/>
      <c r="N726" s="1"/>
      <c r="O726" s="1"/>
      <c r="P726" s="1"/>
      <c r="Q726" t="s">
        <v>90</v>
      </c>
      <c r="S726" s="1"/>
    </row>
    <row r="727" spans="1:26" ht="24.95" customHeight="1">
      <c r="A727" s="157">
        <v>153</v>
      </c>
      <c r="B727" s="154" t="s">
        <v>873</v>
      </c>
      <c r="C727" s="159" t="s">
        <v>884</v>
      </c>
      <c r="D727" s="154" t="s">
        <v>885</v>
      </c>
      <c r="E727" s="154" t="s">
        <v>110</v>
      </c>
      <c r="F727" s="155">
        <v>87.061999999999998</v>
      </c>
      <c r="G727" s="156"/>
      <c r="H727" s="154"/>
      <c r="I727" s="156">
        <f>ROUND(F727*(G727+H727),2)</f>
        <v>0</v>
      </c>
      <c r="J727" s="154">
        <f>ROUND(F727*(N727),2)</f>
        <v>0</v>
      </c>
      <c r="K727" s="1">
        <f>ROUND(F727*(O727),2)</f>
        <v>0</v>
      </c>
      <c r="L727" s="1"/>
      <c r="M727" s="1">
        <f>ROUND(F727*(G727+H727),2)</f>
        <v>0</v>
      </c>
      <c r="N727" s="1">
        <v>0</v>
      </c>
      <c r="O727" s="1"/>
      <c r="P727" s="153">
        <f>ROUND(F727*(R727),3)</f>
        <v>3.5000000000000003E-2</v>
      </c>
      <c r="Q727" s="160"/>
      <c r="R727" s="160">
        <v>4.0000000000000002E-4</v>
      </c>
      <c r="S727" s="153">
        <f>ROUND(F727*(X727),3)</f>
        <v>0</v>
      </c>
      <c r="X727">
        <v>0</v>
      </c>
      <c r="Z727">
        <v>0</v>
      </c>
    </row>
    <row r="728" spans="1:26" ht="12" customHeight="1">
      <c r="A728" s="154"/>
      <c r="B728" s="154"/>
      <c r="C728" s="158"/>
      <c r="D728" s="158" t="s">
        <v>582</v>
      </c>
      <c r="E728" s="154"/>
      <c r="F728" s="154"/>
      <c r="G728" s="154"/>
      <c r="H728" s="154"/>
      <c r="I728" s="154"/>
      <c r="J728" s="154"/>
      <c r="K728" s="1"/>
      <c r="L728" s="1"/>
      <c r="M728" s="1"/>
      <c r="N728" s="1"/>
      <c r="O728" s="1"/>
      <c r="P728" s="1"/>
      <c r="S728" s="1"/>
    </row>
    <row r="729" spans="1:26">
      <c r="A729" s="154"/>
      <c r="B729" s="154"/>
      <c r="C729" s="154"/>
      <c r="D729" s="154" t="s">
        <v>876</v>
      </c>
      <c r="E729" s="154"/>
      <c r="F729" s="155">
        <v>29.12</v>
      </c>
      <c r="G729" s="154"/>
      <c r="H729" s="154"/>
      <c r="I729" s="154"/>
      <c r="J729" s="154"/>
      <c r="K729" s="1"/>
      <c r="L729" s="1"/>
      <c r="M729" s="1"/>
      <c r="N729" s="1"/>
      <c r="O729" s="1"/>
      <c r="P729" s="1"/>
      <c r="S729" s="1"/>
    </row>
    <row r="730" spans="1:26" ht="12" customHeight="1">
      <c r="A730" s="154"/>
      <c r="B730" s="154"/>
      <c r="C730" s="158"/>
      <c r="D730" s="158" t="s">
        <v>93</v>
      </c>
      <c r="E730" s="154"/>
      <c r="F730" s="154"/>
      <c r="G730" s="154"/>
      <c r="H730" s="154"/>
      <c r="I730" s="154"/>
      <c r="J730" s="154"/>
      <c r="K730" s="1"/>
      <c r="L730" s="1"/>
      <c r="M730" s="1"/>
      <c r="N730" s="1"/>
      <c r="O730" s="1"/>
      <c r="P730" s="1"/>
      <c r="S730" s="1"/>
    </row>
    <row r="731" spans="1:26">
      <c r="A731" s="154"/>
      <c r="B731" s="154"/>
      <c r="C731" s="154"/>
      <c r="D731" s="154" t="s">
        <v>877</v>
      </c>
      <c r="E731" s="154"/>
      <c r="F731" s="155">
        <v>24.942</v>
      </c>
      <c r="G731" s="154"/>
      <c r="H731" s="154"/>
      <c r="I731" s="154"/>
      <c r="J731" s="154"/>
      <c r="K731" s="1"/>
      <c r="L731" s="1"/>
      <c r="M731" s="1"/>
      <c r="N731" s="1"/>
      <c r="O731" s="1"/>
      <c r="P731" s="1"/>
      <c r="Q731" t="s">
        <v>134</v>
      </c>
      <c r="S731" s="1"/>
    </row>
    <row r="732" spans="1:26" ht="12" customHeight="1">
      <c r="A732" s="154"/>
      <c r="B732" s="154"/>
      <c r="C732" s="158"/>
      <c r="D732" s="158" t="s">
        <v>886</v>
      </c>
      <c r="E732" s="154"/>
      <c r="F732" s="154"/>
      <c r="G732" s="154"/>
      <c r="H732" s="154"/>
      <c r="I732" s="154"/>
      <c r="J732" s="154"/>
      <c r="K732" s="1"/>
      <c r="L732" s="1"/>
      <c r="M732" s="1"/>
      <c r="N732" s="1"/>
      <c r="O732" s="1"/>
      <c r="P732" s="1"/>
      <c r="S732" s="1"/>
    </row>
    <row r="733" spans="1:26">
      <c r="A733" s="154"/>
      <c r="B733" s="154"/>
      <c r="C733" s="154"/>
      <c r="D733" s="154" t="s">
        <v>887</v>
      </c>
      <c r="E733" s="154"/>
      <c r="F733" s="155">
        <v>33</v>
      </c>
      <c r="G733" s="154"/>
      <c r="H733" s="154"/>
      <c r="I733" s="154"/>
      <c r="J733" s="154"/>
      <c r="K733" s="1"/>
      <c r="L733" s="1"/>
      <c r="M733" s="1"/>
      <c r="N733" s="1"/>
      <c r="O733" s="1"/>
      <c r="P733" s="1"/>
      <c r="S733" s="1"/>
    </row>
    <row r="734" spans="1:26" ht="24.95" customHeight="1">
      <c r="A734" s="157">
        <v>154</v>
      </c>
      <c r="B734" s="154" t="s">
        <v>873</v>
      </c>
      <c r="C734" s="159" t="s">
        <v>888</v>
      </c>
      <c r="D734" s="154" t="s">
        <v>889</v>
      </c>
      <c r="E734" s="154" t="s">
        <v>890</v>
      </c>
      <c r="F734" s="155">
        <v>3</v>
      </c>
      <c r="G734" s="156"/>
      <c r="H734" s="154"/>
      <c r="I734" s="156">
        <f>ROUND(F734*(G734+H734),2)</f>
        <v>0</v>
      </c>
      <c r="J734" s="154">
        <f>ROUND(F734*(N734),2)</f>
        <v>0</v>
      </c>
      <c r="K734" s="1">
        <f>ROUND(F734*(O734),2)</f>
        <v>0</v>
      </c>
      <c r="L734" s="1"/>
      <c r="M734" s="1">
        <f>ROUND(F734*(G734+H734),2)</f>
        <v>0</v>
      </c>
      <c r="N734" s="1">
        <v>0</v>
      </c>
      <c r="O734" s="1"/>
      <c r="P734" s="153">
        <f>ROUND(F734*(R734),3)</f>
        <v>0</v>
      </c>
      <c r="Q734" s="160"/>
      <c r="R734" s="160">
        <v>0</v>
      </c>
      <c r="S734" s="153">
        <f>ROUND(F734*(X734),3)</f>
        <v>0</v>
      </c>
      <c r="X734">
        <v>0</v>
      </c>
      <c r="Z734">
        <v>0</v>
      </c>
    </row>
    <row r="735" spans="1:26" ht="24.95" customHeight="1">
      <c r="A735" s="157">
        <v>155</v>
      </c>
      <c r="B735" s="154" t="s">
        <v>891</v>
      </c>
      <c r="C735" s="159" t="s">
        <v>892</v>
      </c>
      <c r="D735" s="154" t="s">
        <v>893</v>
      </c>
      <c r="E735" s="154" t="s">
        <v>205</v>
      </c>
      <c r="F735" s="155">
        <v>1.6218599999999996E-2</v>
      </c>
      <c r="G735" s="156"/>
      <c r="H735" s="154"/>
      <c r="I735" s="156">
        <f>ROUND(F735*(G735+H735),2)</f>
        <v>0</v>
      </c>
      <c r="J735" s="154">
        <f>ROUND(F735*(N735),2)</f>
        <v>0</v>
      </c>
      <c r="K735" s="1">
        <f>ROUND(F735*(O735),2)</f>
        <v>0</v>
      </c>
      <c r="L735" s="1"/>
      <c r="M735" s="1">
        <f>ROUND(F735*(G735+H735),2)</f>
        <v>0</v>
      </c>
      <c r="N735" s="1">
        <v>0</v>
      </c>
      <c r="O735" s="1"/>
      <c r="P735" s="153">
        <f>ROUND(F735*(R735),3)</f>
        <v>1.6E-2</v>
      </c>
      <c r="Q735" s="160"/>
      <c r="R735" s="160">
        <v>1</v>
      </c>
      <c r="S735" s="153">
        <f>ROUND(F735*(X735),3)</f>
        <v>0</v>
      </c>
      <c r="X735">
        <v>0</v>
      </c>
      <c r="Z735">
        <v>0</v>
      </c>
    </row>
    <row r="736" spans="1:26">
      <c r="A736" s="154"/>
      <c r="B736" s="154"/>
      <c r="C736" s="158"/>
      <c r="D736" s="158" t="s">
        <v>894</v>
      </c>
      <c r="E736" s="154"/>
      <c r="F736" s="155">
        <v>1.6218599999999996E-2</v>
      </c>
      <c r="G736" s="154"/>
      <c r="H736" s="154"/>
      <c r="I736" s="154"/>
      <c r="J736" s="154"/>
      <c r="K736" s="1"/>
      <c r="L736" s="1"/>
      <c r="M736" s="1"/>
      <c r="N736" s="1"/>
      <c r="O736" s="1"/>
      <c r="P736" s="1"/>
      <c r="S736" s="1"/>
    </row>
    <row r="737" spans="1:26" ht="35.1" customHeight="1">
      <c r="A737" s="157">
        <v>156</v>
      </c>
      <c r="B737" s="154" t="s">
        <v>895</v>
      </c>
      <c r="C737" s="159" t="s">
        <v>896</v>
      </c>
      <c r="D737" s="154" t="s">
        <v>897</v>
      </c>
      <c r="E737" s="154" t="s">
        <v>898</v>
      </c>
      <c r="F737" s="155">
        <v>34.47</v>
      </c>
      <c r="G737" s="156"/>
      <c r="H737" s="154"/>
      <c r="I737" s="156">
        <f>ROUND(F737*(G737+H737),2)</f>
        <v>0</v>
      </c>
      <c r="J737" s="154">
        <f>ROUND(F737*(N737),2)</f>
        <v>0</v>
      </c>
      <c r="K737" s="1">
        <f>ROUND(F737*(O737),2)</f>
        <v>0</v>
      </c>
      <c r="L737" s="1"/>
      <c r="M737" s="1">
        <f>ROUND(F737*(G737+H737),2)</f>
        <v>0</v>
      </c>
      <c r="N737" s="1">
        <v>0</v>
      </c>
      <c r="O737" s="1"/>
      <c r="P737" s="153">
        <f>ROUND(F737*(R737),3)</f>
        <v>3.4000000000000002E-2</v>
      </c>
      <c r="Q737" s="160"/>
      <c r="R737" s="160">
        <v>1E-3</v>
      </c>
      <c r="S737" s="153">
        <f>ROUND(F737*(X737),3)</f>
        <v>0</v>
      </c>
      <c r="X737">
        <v>0</v>
      </c>
      <c r="Z737">
        <v>0</v>
      </c>
    </row>
    <row r="738" spans="1:26">
      <c r="A738" s="154"/>
      <c r="B738" s="154"/>
      <c r="C738" s="158"/>
      <c r="D738" s="158" t="s">
        <v>899</v>
      </c>
      <c r="E738" s="154"/>
      <c r="F738" s="155">
        <v>34.47</v>
      </c>
      <c r="G738" s="154"/>
      <c r="H738" s="154"/>
      <c r="I738" s="154"/>
      <c r="J738" s="154"/>
      <c r="K738" s="1"/>
      <c r="L738" s="1"/>
      <c r="M738" s="1"/>
      <c r="N738" s="1"/>
      <c r="O738" s="1"/>
      <c r="P738" s="1"/>
      <c r="S738" s="1"/>
    </row>
    <row r="739" spans="1:26" ht="24.95" customHeight="1">
      <c r="A739" s="157">
        <v>157</v>
      </c>
      <c r="B739" s="154" t="s">
        <v>662</v>
      </c>
      <c r="C739" s="159" t="s">
        <v>900</v>
      </c>
      <c r="D739" s="154" t="s">
        <v>901</v>
      </c>
      <c r="E739" s="154" t="s">
        <v>110</v>
      </c>
      <c r="F739" s="155">
        <v>318.3775</v>
      </c>
      <c r="G739" s="156"/>
      <c r="H739" s="154"/>
      <c r="I739" s="156">
        <f>ROUND(F739*(G739+H739),2)</f>
        <v>0</v>
      </c>
      <c r="J739" s="154">
        <f>ROUND(F739*(N739),2)</f>
        <v>0</v>
      </c>
      <c r="K739" s="1">
        <f>ROUND(F739*(O739),2)</f>
        <v>0</v>
      </c>
      <c r="L739" s="1"/>
      <c r="M739" s="1">
        <f>ROUND(F739*(G739+H739),2)</f>
        <v>0</v>
      </c>
      <c r="N739" s="1">
        <v>0</v>
      </c>
      <c r="O739" s="1"/>
      <c r="P739" s="153">
        <f>ROUND(F739*(R739),3)</f>
        <v>0</v>
      </c>
      <c r="Q739" s="160"/>
      <c r="R739" s="160">
        <v>0</v>
      </c>
      <c r="S739" s="153">
        <f>ROUND(F739*(X739),3)</f>
        <v>0</v>
      </c>
      <c r="X739">
        <v>0</v>
      </c>
      <c r="Z739">
        <v>0</v>
      </c>
    </row>
    <row r="740" spans="1:26" ht="12" customHeight="1">
      <c r="A740" s="154"/>
      <c r="B740" s="154"/>
      <c r="C740" s="158"/>
      <c r="D740" s="158" t="s">
        <v>902</v>
      </c>
      <c r="E740" s="154"/>
      <c r="F740" s="154"/>
      <c r="G740" s="154"/>
      <c r="H740" s="154"/>
      <c r="I740" s="154"/>
      <c r="J740" s="154"/>
      <c r="K740" s="1"/>
      <c r="L740" s="1"/>
      <c r="M740" s="1"/>
      <c r="N740" s="1"/>
      <c r="O740" s="1"/>
      <c r="P740" s="1"/>
      <c r="S740" s="1"/>
    </row>
    <row r="741" spans="1:26">
      <c r="A741" s="154"/>
      <c r="B741" s="154"/>
      <c r="C741" s="154"/>
      <c r="D741" s="154" t="s">
        <v>903</v>
      </c>
      <c r="E741" s="154"/>
      <c r="F741" s="155">
        <v>318.3775</v>
      </c>
      <c r="G741" s="154"/>
      <c r="H741" s="154"/>
      <c r="I741" s="154"/>
      <c r="J741" s="154"/>
      <c r="K741" s="1"/>
      <c r="L741" s="1"/>
      <c r="M741" s="1"/>
      <c r="N741" s="1"/>
      <c r="O741" s="1"/>
      <c r="P741" s="1"/>
      <c r="Q741" t="s">
        <v>134</v>
      </c>
      <c r="S741" s="1"/>
    </row>
    <row r="742" spans="1:26" ht="24.95" customHeight="1">
      <c r="A742" s="157">
        <v>158</v>
      </c>
      <c r="B742" s="154" t="s">
        <v>662</v>
      </c>
      <c r="C742" s="159" t="s">
        <v>904</v>
      </c>
      <c r="D742" s="154" t="s">
        <v>905</v>
      </c>
      <c r="E742" s="154" t="s">
        <v>110</v>
      </c>
      <c r="F742" s="155">
        <v>100.12129999999999</v>
      </c>
      <c r="G742" s="156"/>
      <c r="H742" s="154"/>
      <c r="I742" s="156">
        <f>ROUND(F742*(G742+H742),2)</f>
        <v>0</v>
      </c>
      <c r="J742" s="154">
        <f>ROUND(F742*(N742),2)</f>
        <v>0</v>
      </c>
      <c r="K742" s="1">
        <f>ROUND(F742*(O742),2)</f>
        <v>0</v>
      </c>
      <c r="L742" s="1"/>
      <c r="M742" s="1">
        <f>ROUND(F742*(G742+H742),2)</f>
        <v>0</v>
      </c>
      <c r="N742" s="1">
        <v>0</v>
      </c>
      <c r="O742" s="1"/>
      <c r="P742" s="153">
        <f>ROUND(F742*(R742),3)</f>
        <v>0.42599999999999999</v>
      </c>
      <c r="Q742" s="160"/>
      <c r="R742" s="160">
        <v>4.2500000000000003E-3</v>
      </c>
      <c r="S742" s="153">
        <f>ROUND(F742*(X742),3)</f>
        <v>0</v>
      </c>
      <c r="X742">
        <v>0</v>
      </c>
      <c r="Z742">
        <v>0</v>
      </c>
    </row>
    <row r="743" spans="1:26">
      <c r="A743" s="154"/>
      <c r="B743" s="154"/>
      <c r="C743" s="158"/>
      <c r="D743" s="158" t="s">
        <v>906</v>
      </c>
      <c r="E743" s="154"/>
      <c r="F743" s="155">
        <v>100.12129999999999</v>
      </c>
      <c r="G743" s="154"/>
      <c r="H743" s="154"/>
      <c r="I743" s="154"/>
      <c r="J743" s="154"/>
      <c r="K743" s="1"/>
      <c r="L743" s="1"/>
      <c r="M743" s="1"/>
      <c r="N743" s="1"/>
      <c r="O743" s="1"/>
      <c r="P743" s="1"/>
      <c r="S743" s="1"/>
    </row>
    <row r="744" spans="1:26">
      <c r="A744" s="144"/>
      <c r="B744" s="144"/>
      <c r="C744" s="144"/>
      <c r="D744" s="144" t="s">
        <v>54</v>
      </c>
      <c r="E744" s="144"/>
      <c r="F744" s="144"/>
      <c r="G744" s="146">
        <f>ROUND((SUM(L715:L743))/1,2)</f>
        <v>0</v>
      </c>
      <c r="H744" s="146">
        <f>ROUND((SUM(M715:M743))/1,2)</f>
        <v>0</v>
      </c>
      <c r="I744" s="146">
        <f>ROUND((SUM(I715:I743))/1,2)</f>
        <v>0</v>
      </c>
      <c r="J744" s="144"/>
      <c r="K744" s="144"/>
      <c r="L744" s="144">
        <f>ROUND((SUM(L715:L743))/1,2)</f>
        <v>0</v>
      </c>
      <c r="M744" s="144">
        <f>ROUND((SUM(M715:M743))/1,2)</f>
        <v>0</v>
      </c>
      <c r="N744" s="144"/>
      <c r="O744" s="144"/>
      <c r="P744" s="161">
        <f>ROUND((SUM(P715:P743))/1,2)</f>
        <v>0.51</v>
      </c>
      <c r="Q744" s="142"/>
      <c r="R744" s="142"/>
      <c r="S744" s="161">
        <f>ROUND((SUM(S715:S743))/1,2)</f>
        <v>0</v>
      </c>
      <c r="T744" s="142"/>
      <c r="U744" s="142"/>
      <c r="V744" s="142"/>
      <c r="W744" s="142"/>
      <c r="X744" s="142"/>
      <c r="Y744" s="142"/>
      <c r="Z744" s="142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S745" s="1"/>
    </row>
    <row r="746" spans="1:26">
      <c r="A746" s="144"/>
      <c r="B746" s="144"/>
      <c r="C746" s="144"/>
      <c r="D746" s="144" t="s">
        <v>55</v>
      </c>
      <c r="E746" s="144"/>
      <c r="F746" s="144"/>
      <c r="G746" s="144"/>
      <c r="H746" s="144"/>
      <c r="I746" s="144"/>
      <c r="J746" s="144"/>
      <c r="K746" s="144"/>
      <c r="L746" s="144"/>
      <c r="M746" s="144"/>
      <c r="N746" s="144"/>
      <c r="O746" s="144"/>
      <c r="P746" s="144"/>
      <c r="Q746" s="142"/>
      <c r="R746" s="142"/>
      <c r="S746" s="144"/>
      <c r="T746" s="142"/>
      <c r="U746" s="142"/>
      <c r="V746" s="142"/>
      <c r="W746" s="142"/>
      <c r="X746" s="142"/>
      <c r="Y746" s="142"/>
      <c r="Z746" s="142"/>
    </row>
    <row r="747" spans="1:26" ht="24.95" customHeight="1">
      <c r="A747" s="157">
        <v>159</v>
      </c>
      <c r="B747" s="154" t="s">
        <v>102</v>
      </c>
      <c r="C747" s="159" t="s">
        <v>609</v>
      </c>
      <c r="D747" s="154" t="s">
        <v>907</v>
      </c>
      <c r="E747" s="154" t="s">
        <v>110</v>
      </c>
      <c r="F747" s="155">
        <v>10.199999999999999</v>
      </c>
      <c r="G747" s="156"/>
      <c r="H747" s="154"/>
      <c r="I747" s="156">
        <f>ROUND(F747*(G747+H747),2)</f>
        <v>0</v>
      </c>
      <c r="J747" s="154">
        <f>ROUND(F747*(N747),2)</f>
        <v>0</v>
      </c>
      <c r="K747" s="1">
        <f>ROUND(F747*(O747),2)</f>
        <v>0</v>
      </c>
      <c r="L747" s="1"/>
      <c r="M747" s="1">
        <f>ROUND(F747*(G747+H747),2)</f>
        <v>0</v>
      </c>
      <c r="N747" s="1">
        <v>0</v>
      </c>
      <c r="O747" s="1"/>
      <c r="P747" s="153">
        <f>ROUND(F747*(R747),3)</f>
        <v>1.256</v>
      </c>
      <c r="Q747" s="160"/>
      <c r="R747" s="160">
        <v>0.1231</v>
      </c>
      <c r="S747" s="153">
        <f>ROUND(F747*(X747),3)</f>
        <v>0</v>
      </c>
      <c r="X747">
        <v>0</v>
      </c>
      <c r="Z747">
        <v>0</v>
      </c>
    </row>
    <row r="748" spans="1:26" ht="12" customHeight="1">
      <c r="A748" s="154"/>
      <c r="B748" s="154"/>
      <c r="C748" s="158"/>
      <c r="D748" s="158" t="s">
        <v>908</v>
      </c>
      <c r="E748" s="154"/>
      <c r="F748" s="154"/>
      <c r="G748" s="154"/>
      <c r="H748" s="154"/>
      <c r="I748" s="154"/>
      <c r="J748" s="154"/>
      <c r="K748" s="1"/>
      <c r="L748" s="1"/>
      <c r="M748" s="1"/>
      <c r="N748" s="1"/>
      <c r="O748" s="1"/>
      <c r="P748" s="1"/>
      <c r="S748" s="1"/>
    </row>
    <row r="749" spans="1:26">
      <c r="A749" s="154"/>
      <c r="B749" s="154"/>
      <c r="C749" s="154"/>
      <c r="D749" s="154" t="s">
        <v>909</v>
      </c>
      <c r="E749" s="154"/>
      <c r="F749" s="155">
        <v>10.199999999999999</v>
      </c>
      <c r="G749" s="154"/>
      <c r="H749" s="154"/>
      <c r="I749" s="154"/>
      <c r="J749" s="154"/>
      <c r="K749" s="1"/>
      <c r="L749" s="1"/>
      <c r="M749" s="1"/>
      <c r="N749" s="1"/>
      <c r="O749" s="1"/>
      <c r="P749" s="1"/>
      <c r="S749" s="1"/>
    </row>
    <row r="750" spans="1:26" ht="24.95" customHeight="1">
      <c r="A750" s="157">
        <v>160</v>
      </c>
      <c r="B750" s="154" t="s">
        <v>910</v>
      </c>
      <c r="C750" s="159" t="s">
        <v>911</v>
      </c>
      <c r="D750" s="154" t="s">
        <v>912</v>
      </c>
      <c r="E750" s="154" t="s">
        <v>110</v>
      </c>
      <c r="F750" s="155">
        <v>33</v>
      </c>
      <c r="G750" s="156"/>
      <c r="H750" s="154"/>
      <c r="I750" s="156">
        <f>ROUND(F750*(G750+H750),2)</f>
        <v>0</v>
      </c>
      <c r="J750" s="154">
        <f>ROUND(F750*(N750),2)</f>
        <v>0</v>
      </c>
      <c r="K750" s="1">
        <f>ROUND(F750*(O750),2)</f>
        <v>0</v>
      </c>
      <c r="L750" s="1"/>
      <c r="M750" s="1">
        <f>ROUND(F750*(G750+H750),2)</f>
        <v>0</v>
      </c>
      <c r="N750" s="1">
        <v>0</v>
      </c>
      <c r="O750" s="1"/>
      <c r="P750" s="153">
        <f>ROUND(F750*(R750),3)</f>
        <v>0</v>
      </c>
      <c r="Q750" s="160"/>
      <c r="R750" s="160">
        <v>0</v>
      </c>
      <c r="S750" s="153">
        <f>ROUND(F750*(X750),3)</f>
        <v>0</v>
      </c>
      <c r="X750">
        <v>0</v>
      </c>
      <c r="Z750">
        <v>0</v>
      </c>
    </row>
    <row r="751" spans="1:26" ht="12" customHeight="1">
      <c r="A751" s="154"/>
      <c r="B751" s="154"/>
      <c r="C751" s="158"/>
      <c r="D751" s="158" t="s">
        <v>886</v>
      </c>
      <c r="E751" s="154"/>
      <c r="F751" s="154"/>
      <c r="G751" s="154"/>
      <c r="H751" s="154"/>
      <c r="I751" s="154"/>
      <c r="J751" s="154"/>
      <c r="K751" s="1"/>
      <c r="L751" s="1"/>
      <c r="M751" s="1"/>
      <c r="N751" s="1"/>
      <c r="O751" s="1"/>
      <c r="P751" s="1"/>
      <c r="S751" s="1"/>
    </row>
    <row r="752" spans="1:26">
      <c r="A752" s="154"/>
      <c r="B752" s="154"/>
      <c r="C752" s="154"/>
      <c r="D752" s="154" t="s">
        <v>913</v>
      </c>
      <c r="E752" s="154"/>
      <c r="F752" s="155">
        <v>33</v>
      </c>
      <c r="G752" s="154"/>
      <c r="H752" s="154"/>
      <c r="I752" s="154"/>
      <c r="J752" s="154"/>
      <c r="K752" s="1"/>
      <c r="L752" s="1"/>
      <c r="M752" s="1"/>
      <c r="N752" s="1"/>
      <c r="O752" s="1"/>
      <c r="P752" s="1"/>
      <c r="S752" s="1"/>
    </row>
    <row r="753" spans="1:26" ht="24.95" customHeight="1">
      <c r="A753" s="157">
        <v>161</v>
      </c>
      <c r="B753" s="154" t="s">
        <v>910</v>
      </c>
      <c r="C753" s="159" t="s">
        <v>914</v>
      </c>
      <c r="D753" s="154" t="s">
        <v>915</v>
      </c>
      <c r="E753" s="154" t="s">
        <v>110</v>
      </c>
      <c r="F753" s="155">
        <v>49.67</v>
      </c>
      <c r="G753" s="156"/>
      <c r="H753" s="154"/>
      <c r="I753" s="156">
        <f>ROUND(F753*(G753+H753),2)</f>
        <v>0</v>
      </c>
      <c r="J753" s="154">
        <f>ROUND(F753*(N753),2)</f>
        <v>0</v>
      </c>
      <c r="K753" s="1">
        <f>ROUND(F753*(O753),2)</f>
        <v>0</v>
      </c>
      <c r="L753" s="1"/>
      <c r="M753" s="1">
        <f>ROUND(F753*(G753+H753),2)</f>
        <v>0</v>
      </c>
      <c r="N753" s="1">
        <v>0</v>
      </c>
      <c r="O753" s="1"/>
      <c r="P753" s="153">
        <f>ROUND(F753*(R753),3)</f>
        <v>1.6E-2</v>
      </c>
      <c r="Q753" s="160"/>
      <c r="R753" s="160">
        <v>3.3E-4</v>
      </c>
      <c r="S753" s="153">
        <f>ROUND(F753*(X753),3)</f>
        <v>0</v>
      </c>
      <c r="X753">
        <v>0</v>
      </c>
      <c r="Z753">
        <v>0</v>
      </c>
    </row>
    <row r="754" spans="1:26" ht="12" customHeight="1">
      <c r="A754" s="154"/>
      <c r="B754" s="154"/>
      <c r="C754" s="158"/>
      <c r="D754" s="158" t="s">
        <v>908</v>
      </c>
      <c r="E754" s="154"/>
      <c r="F754" s="154"/>
      <c r="G754" s="154"/>
      <c r="H754" s="154"/>
      <c r="I754" s="154"/>
      <c r="J754" s="154"/>
      <c r="K754" s="1"/>
      <c r="L754" s="1"/>
      <c r="M754" s="1"/>
      <c r="N754" s="1"/>
      <c r="O754" s="1"/>
      <c r="P754" s="1"/>
      <c r="S754" s="1"/>
    </row>
    <row r="755" spans="1:26">
      <c r="A755" s="154"/>
      <c r="B755" s="154"/>
      <c r="C755" s="154"/>
      <c r="D755" s="154" t="s">
        <v>916</v>
      </c>
      <c r="E755" s="154"/>
      <c r="F755" s="155">
        <v>25.53</v>
      </c>
      <c r="G755" s="154"/>
      <c r="H755" s="154"/>
      <c r="I755" s="154"/>
      <c r="J755" s="154"/>
      <c r="K755" s="1"/>
      <c r="L755" s="1"/>
      <c r="M755" s="1"/>
      <c r="N755" s="1"/>
      <c r="O755" s="1"/>
      <c r="P755" s="1"/>
      <c r="S755" s="1"/>
    </row>
    <row r="756" spans="1:26" ht="12" customHeight="1">
      <c r="A756" s="154"/>
      <c r="B756" s="154"/>
      <c r="C756" s="158"/>
      <c r="D756" s="158" t="s">
        <v>93</v>
      </c>
      <c r="E756" s="154"/>
      <c r="F756" s="154"/>
      <c r="G756" s="154"/>
      <c r="H756" s="154"/>
      <c r="I756" s="154"/>
      <c r="J756" s="154"/>
      <c r="K756" s="1"/>
      <c r="L756" s="1"/>
      <c r="M756" s="1"/>
      <c r="N756" s="1"/>
      <c r="O756" s="1"/>
      <c r="P756" s="1"/>
      <c r="S756" s="1"/>
    </row>
    <row r="757" spans="1:26">
      <c r="A757" s="154"/>
      <c r="B757" s="154"/>
      <c r="C757" s="154"/>
      <c r="D757" s="154" t="s">
        <v>917</v>
      </c>
      <c r="E757" s="154"/>
      <c r="F757" s="155">
        <v>13.939999999999998</v>
      </c>
      <c r="G757" s="154"/>
      <c r="H757" s="154"/>
      <c r="I757" s="154"/>
      <c r="J757" s="154"/>
      <c r="K757" s="1"/>
      <c r="L757" s="1"/>
      <c r="M757" s="1"/>
      <c r="N757" s="1"/>
      <c r="O757" s="1"/>
      <c r="P757" s="1"/>
      <c r="S757" s="1"/>
    </row>
    <row r="758" spans="1:26" ht="12" customHeight="1">
      <c r="A758" s="154"/>
      <c r="B758" s="154"/>
      <c r="C758" s="158"/>
      <c r="D758" s="158" t="s">
        <v>918</v>
      </c>
      <c r="E758" s="154"/>
      <c r="F758" s="154"/>
      <c r="G758" s="154"/>
      <c r="H758" s="154"/>
      <c r="I758" s="154"/>
      <c r="J758" s="154"/>
      <c r="K758" s="1"/>
      <c r="L758" s="1"/>
      <c r="M758" s="1"/>
      <c r="N758" s="1"/>
      <c r="O758" s="1"/>
      <c r="P758" s="1"/>
      <c r="S758" s="1"/>
    </row>
    <row r="759" spans="1:26">
      <c r="A759" s="154"/>
      <c r="B759" s="154"/>
      <c r="C759" s="154"/>
      <c r="D759" s="154" t="s">
        <v>919</v>
      </c>
      <c r="E759" s="154"/>
      <c r="F759" s="155">
        <v>10.199999999999999</v>
      </c>
      <c r="G759" s="154"/>
      <c r="H759" s="154"/>
      <c r="I759" s="154"/>
      <c r="J759" s="154"/>
      <c r="K759" s="1"/>
      <c r="L759" s="1"/>
      <c r="M759" s="1"/>
      <c r="N759" s="1"/>
      <c r="O759" s="1"/>
      <c r="P759" s="1"/>
      <c r="S759" s="1"/>
    </row>
    <row r="760" spans="1:26" ht="24.95" customHeight="1">
      <c r="A760" s="157">
        <v>162</v>
      </c>
      <c r="B760" s="154" t="s">
        <v>910</v>
      </c>
      <c r="C760" s="159" t="s">
        <v>920</v>
      </c>
      <c r="D760" s="154" t="s">
        <v>921</v>
      </c>
      <c r="E760" s="154" t="s">
        <v>110</v>
      </c>
      <c r="F760" s="155">
        <v>13.939999999999998</v>
      </c>
      <c r="G760" s="156"/>
      <c r="H760" s="154"/>
      <c r="I760" s="156">
        <f>ROUND(F760*(G760+H760),2)</f>
        <v>0</v>
      </c>
      <c r="J760" s="154">
        <f>ROUND(F760*(N760),2)</f>
        <v>0</v>
      </c>
      <c r="K760" s="1">
        <f>ROUND(F760*(O760),2)</f>
        <v>0</v>
      </c>
      <c r="L760" s="1"/>
      <c r="M760" s="1">
        <f>ROUND(F760*(G760+H760),2)</f>
        <v>0</v>
      </c>
      <c r="N760" s="1">
        <v>0</v>
      </c>
      <c r="O760" s="1"/>
      <c r="P760" s="153">
        <f>ROUND(F760*(R760),3)</f>
        <v>1E-3</v>
      </c>
      <c r="Q760" s="160"/>
      <c r="R760" s="160">
        <v>9.0000000000000006E-5</v>
      </c>
      <c r="S760" s="153">
        <f>ROUND(F760*(X760),3)</f>
        <v>0</v>
      </c>
      <c r="X760">
        <v>0</v>
      </c>
      <c r="Z760">
        <v>0</v>
      </c>
    </row>
    <row r="761" spans="1:26" ht="12" customHeight="1">
      <c r="A761" s="154"/>
      <c r="B761" s="154"/>
      <c r="C761" s="158"/>
      <c r="D761" s="158" t="s">
        <v>93</v>
      </c>
      <c r="E761" s="154"/>
      <c r="F761" s="154"/>
      <c r="G761" s="154"/>
      <c r="H761" s="154"/>
      <c r="I761" s="154"/>
      <c r="J761" s="154"/>
      <c r="K761" s="1"/>
      <c r="L761" s="1"/>
      <c r="M761" s="1"/>
      <c r="N761" s="1"/>
      <c r="O761" s="1"/>
      <c r="P761" s="1"/>
      <c r="S761" s="1"/>
    </row>
    <row r="762" spans="1:26">
      <c r="A762" s="154"/>
      <c r="B762" s="154"/>
      <c r="C762" s="154"/>
      <c r="D762" s="154" t="s">
        <v>917</v>
      </c>
      <c r="E762" s="154"/>
      <c r="F762" s="155">
        <v>13.939999999999998</v>
      </c>
      <c r="G762" s="154"/>
      <c r="H762" s="154"/>
      <c r="I762" s="154"/>
      <c r="J762" s="154"/>
      <c r="K762" s="1"/>
      <c r="L762" s="1"/>
      <c r="M762" s="1"/>
      <c r="N762" s="1"/>
      <c r="O762" s="1"/>
      <c r="P762" s="1"/>
      <c r="S762" s="1"/>
    </row>
    <row r="763" spans="1:26" ht="24.95" customHeight="1">
      <c r="A763" s="157">
        <v>163</v>
      </c>
      <c r="B763" s="154" t="s">
        <v>910</v>
      </c>
      <c r="C763" s="159" t="s">
        <v>922</v>
      </c>
      <c r="D763" s="154" t="s">
        <v>923</v>
      </c>
      <c r="E763" s="154" t="s">
        <v>890</v>
      </c>
      <c r="F763" s="155">
        <v>3.1</v>
      </c>
      <c r="G763" s="156"/>
      <c r="H763" s="154"/>
      <c r="I763" s="156">
        <f>ROUND(F763*(G763+H763),2)</f>
        <v>0</v>
      </c>
      <c r="J763" s="154">
        <f>ROUND(F763*(N763),2)</f>
        <v>0</v>
      </c>
      <c r="K763" s="1">
        <f>ROUND(F763*(O763),2)</f>
        <v>0</v>
      </c>
      <c r="L763" s="1"/>
      <c r="M763" s="1">
        <f>ROUND(F763*(G763+H763),2)</f>
        <v>0</v>
      </c>
      <c r="N763" s="1">
        <v>0</v>
      </c>
      <c r="O763" s="1"/>
      <c r="P763" s="153">
        <f>ROUND(F763*(R763),3)</f>
        <v>0</v>
      </c>
      <c r="Q763" s="160"/>
      <c r="R763" s="160">
        <v>0</v>
      </c>
      <c r="S763" s="153">
        <f>ROUND(F763*(X763),3)</f>
        <v>0</v>
      </c>
      <c r="X763">
        <v>0</v>
      </c>
      <c r="Z763">
        <v>0</v>
      </c>
    </row>
    <row r="764" spans="1:26" ht="24.95" customHeight="1">
      <c r="A764" s="157">
        <v>164</v>
      </c>
      <c r="B764" s="154" t="s">
        <v>924</v>
      </c>
      <c r="C764" s="159" t="s">
        <v>925</v>
      </c>
      <c r="D764" s="154" t="s">
        <v>926</v>
      </c>
      <c r="E764" s="154" t="s">
        <v>248</v>
      </c>
      <c r="F764" s="155">
        <v>16.030999999999995</v>
      </c>
      <c r="G764" s="156"/>
      <c r="H764" s="154"/>
      <c r="I764" s="156">
        <f>ROUND(F764*(G764+H764),2)</f>
        <v>0</v>
      </c>
      <c r="J764" s="154">
        <f>ROUND(F764*(N764),2)</f>
        <v>0</v>
      </c>
      <c r="K764" s="1">
        <f>ROUND(F764*(O764),2)</f>
        <v>0</v>
      </c>
      <c r="L764" s="1"/>
      <c r="M764" s="1">
        <f>ROUND(F764*(G764+H764),2)</f>
        <v>0</v>
      </c>
      <c r="N764" s="1">
        <v>0</v>
      </c>
      <c r="O764" s="1"/>
      <c r="P764" s="153">
        <f>ROUND(F764*(R764),3)</f>
        <v>0</v>
      </c>
      <c r="Q764" s="160"/>
      <c r="R764" s="160">
        <v>0</v>
      </c>
      <c r="S764" s="153">
        <f>ROUND(F764*(X764),3)</f>
        <v>0</v>
      </c>
      <c r="X764">
        <v>0</v>
      </c>
      <c r="Z764">
        <v>0</v>
      </c>
    </row>
    <row r="765" spans="1:26" ht="12" customHeight="1">
      <c r="A765" s="154"/>
      <c r="B765" s="154"/>
      <c r="C765" s="158"/>
      <c r="D765" s="158" t="s">
        <v>93</v>
      </c>
      <c r="E765" s="154"/>
      <c r="F765" s="154"/>
      <c r="G765" s="154"/>
      <c r="H765" s="154"/>
      <c r="I765" s="154"/>
      <c r="J765" s="154"/>
      <c r="K765" s="1"/>
      <c r="L765" s="1"/>
      <c r="M765" s="1"/>
      <c r="N765" s="1"/>
      <c r="O765" s="1"/>
      <c r="P765" s="1"/>
      <c r="S765" s="1"/>
    </row>
    <row r="766" spans="1:26">
      <c r="A766" s="154"/>
      <c r="B766" s="154"/>
      <c r="C766" s="154"/>
      <c r="D766" s="154" t="s">
        <v>927</v>
      </c>
      <c r="E766" s="154"/>
      <c r="F766" s="155">
        <v>16.030999999999995</v>
      </c>
      <c r="G766" s="154"/>
      <c r="H766" s="154"/>
      <c r="I766" s="154"/>
      <c r="J766" s="154"/>
      <c r="K766" s="1"/>
      <c r="L766" s="1"/>
      <c r="M766" s="1"/>
      <c r="N766" s="1"/>
      <c r="O766" s="1"/>
      <c r="P766" s="1"/>
      <c r="Q766" t="s">
        <v>134</v>
      </c>
      <c r="S766" s="1"/>
    </row>
    <row r="767" spans="1:26" ht="24.95" customHeight="1">
      <c r="A767" s="157">
        <v>165</v>
      </c>
      <c r="B767" s="154" t="s">
        <v>924</v>
      </c>
      <c r="C767" s="159" t="s">
        <v>928</v>
      </c>
      <c r="D767" s="154" t="s">
        <v>929</v>
      </c>
      <c r="E767" s="154" t="s">
        <v>248</v>
      </c>
      <c r="F767" s="155">
        <v>52.198499999999996</v>
      </c>
      <c r="G767" s="156"/>
      <c r="H767" s="154"/>
      <c r="I767" s="156">
        <f>ROUND(F767*(G767+H767),2)</f>
        <v>0</v>
      </c>
      <c r="J767" s="154">
        <f>ROUND(F767*(N767),2)</f>
        <v>0</v>
      </c>
      <c r="K767" s="1">
        <f>ROUND(F767*(O767),2)</f>
        <v>0</v>
      </c>
      <c r="L767" s="1"/>
      <c r="M767" s="1">
        <f>ROUND(F767*(G767+H767),2)</f>
        <v>0</v>
      </c>
      <c r="N767" s="1">
        <v>0</v>
      </c>
      <c r="O767" s="1"/>
      <c r="P767" s="153">
        <f>ROUND(F767*(R767),3)</f>
        <v>0</v>
      </c>
      <c r="Q767" s="160"/>
      <c r="R767" s="160">
        <v>0</v>
      </c>
      <c r="S767" s="153">
        <f>ROUND(F767*(X767),3)</f>
        <v>0</v>
      </c>
      <c r="X767">
        <v>0</v>
      </c>
      <c r="Z767">
        <v>0</v>
      </c>
    </row>
    <row r="768" spans="1:26" ht="12" customHeight="1">
      <c r="A768" s="154"/>
      <c r="B768" s="154"/>
      <c r="C768" s="158"/>
      <c r="D768" s="158" t="s">
        <v>930</v>
      </c>
      <c r="E768" s="154"/>
      <c r="F768" s="154"/>
      <c r="G768" s="154"/>
      <c r="H768" s="154"/>
      <c r="I768" s="154"/>
      <c r="J768" s="154"/>
      <c r="K768" s="1"/>
      <c r="L768" s="1"/>
      <c r="M768" s="1"/>
      <c r="N768" s="1"/>
      <c r="O768" s="1"/>
      <c r="P768" s="1"/>
      <c r="S768" s="1"/>
    </row>
    <row r="769" spans="1:26">
      <c r="A769" s="154"/>
      <c r="B769" s="154"/>
      <c r="C769" s="154"/>
      <c r="D769" s="154" t="s">
        <v>931</v>
      </c>
      <c r="E769" s="154"/>
      <c r="F769" s="155">
        <v>52.198499999999996</v>
      </c>
      <c r="G769" s="154"/>
      <c r="H769" s="154"/>
      <c r="I769" s="154"/>
      <c r="J769" s="154"/>
      <c r="K769" s="1"/>
      <c r="L769" s="1"/>
      <c r="M769" s="1"/>
      <c r="N769" s="1"/>
      <c r="O769" s="1"/>
      <c r="P769" s="1"/>
      <c r="S769" s="1"/>
    </row>
    <row r="770" spans="1:26" ht="24.95" customHeight="1">
      <c r="A770" s="157">
        <v>166</v>
      </c>
      <c r="B770" s="154" t="s">
        <v>662</v>
      </c>
      <c r="C770" s="159" t="s">
        <v>932</v>
      </c>
      <c r="D770" s="154" t="s">
        <v>933</v>
      </c>
      <c r="E770" s="154" t="s">
        <v>110</v>
      </c>
      <c r="F770" s="155">
        <v>37.949999999999996</v>
      </c>
      <c r="G770" s="156"/>
      <c r="H770" s="154"/>
      <c r="I770" s="156">
        <f>ROUND(F770*(G770+H770),2)</f>
        <v>0</v>
      </c>
      <c r="J770" s="154">
        <f>ROUND(F770*(N770),2)</f>
        <v>0</v>
      </c>
      <c r="K770" s="1">
        <f>ROUND(F770*(O770),2)</f>
        <v>0</v>
      </c>
      <c r="L770" s="1"/>
      <c r="M770" s="1">
        <f>ROUND(F770*(G770+H770),2)</f>
        <v>0</v>
      </c>
      <c r="N770" s="1">
        <v>0</v>
      </c>
      <c r="O770" s="1"/>
      <c r="P770" s="153">
        <f>ROUND(F770*(R770),3)</f>
        <v>2.5999999999999999E-2</v>
      </c>
      <c r="Q770" s="160"/>
      <c r="R770" s="160">
        <v>6.8999999999999997E-4</v>
      </c>
      <c r="S770" s="153">
        <f>ROUND(F770*(X770),3)</f>
        <v>0</v>
      </c>
      <c r="X770">
        <v>0</v>
      </c>
      <c r="Z770">
        <v>0</v>
      </c>
    </row>
    <row r="771" spans="1:26">
      <c r="A771" s="154"/>
      <c r="B771" s="154"/>
      <c r="C771" s="158"/>
      <c r="D771" s="158" t="s">
        <v>934</v>
      </c>
      <c r="E771" s="154"/>
      <c r="F771" s="155">
        <v>37.949999999999996</v>
      </c>
      <c r="G771" s="154"/>
      <c r="H771" s="154"/>
      <c r="I771" s="154"/>
      <c r="J771" s="154"/>
      <c r="K771" s="1"/>
      <c r="L771" s="1"/>
      <c r="M771" s="1"/>
      <c r="N771" s="1"/>
      <c r="O771" s="1"/>
      <c r="P771" s="1"/>
      <c r="S771" s="1"/>
    </row>
    <row r="772" spans="1:26">
      <c r="A772" s="144"/>
      <c r="B772" s="144"/>
      <c r="C772" s="144"/>
      <c r="D772" s="144" t="s">
        <v>55</v>
      </c>
      <c r="E772" s="144"/>
      <c r="F772" s="144"/>
      <c r="G772" s="146">
        <f>ROUND((SUM(L746:L771))/1,2)</f>
        <v>0</v>
      </c>
      <c r="H772" s="146">
        <f>ROUND((SUM(M746:M771))/1,2)</f>
        <v>0</v>
      </c>
      <c r="I772" s="146">
        <f>ROUND((SUM(I746:I771))/1,2)</f>
        <v>0</v>
      </c>
      <c r="J772" s="144"/>
      <c r="K772" s="144"/>
      <c r="L772" s="144">
        <f>ROUND((SUM(L746:L771))/1,2)</f>
        <v>0</v>
      </c>
      <c r="M772" s="144">
        <f>ROUND((SUM(M746:M771))/1,2)</f>
        <v>0</v>
      </c>
      <c r="N772" s="144"/>
      <c r="O772" s="144"/>
      <c r="P772" s="161">
        <f>ROUND((SUM(P746:P771))/1,2)</f>
        <v>1.3</v>
      </c>
      <c r="Q772" s="142"/>
      <c r="R772" s="142"/>
      <c r="S772" s="161">
        <f>ROUND((SUM(S746:S771))/1,2)</f>
        <v>0</v>
      </c>
      <c r="T772" s="142"/>
      <c r="U772" s="142"/>
      <c r="V772" s="142"/>
      <c r="W772" s="142"/>
      <c r="X772" s="142"/>
      <c r="Y772" s="142"/>
      <c r="Z772" s="142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S773" s="1"/>
    </row>
    <row r="774" spans="1:26">
      <c r="A774" s="144"/>
      <c r="B774" s="144"/>
      <c r="C774" s="144"/>
      <c r="D774" s="144" t="s">
        <v>56</v>
      </c>
      <c r="E774" s="144"/>
      <c r="F774" s="144"/>
      <c r="G774" s="144"/>
      <c r="H774" s="144"/>
      <c r="I774" s="144"/>
      <c r="J774" s="144"/>
      <c r="K774" s="144"/>
      <c r="L774" s="144"/>
      <c r="M774" s="144"/>
      <c r="N774" s="144"/>
      <c r="O774" s="144"/>
      <c r="P774" s="144"/>
      <c r="Q774" s="142"/>
      <c r="R774" s="142"/>
      <c r="S774" s="144"/>
      <c r="T774" s="142"/>
      <c r="U774" s="142"/>
      <c r="V774" s="142"/>
      <c r="W774" s="142"/>
      <c r="X774" s="142"/>
      <c r="Y774" s="142"/>
      <c r="Z774" s="142"/>
    </row>
    <row r="775" spans="1:26" ht="24.95" customHeight="1">
      <c r="A775" s="157">
        <v>167</v>
      </c>
      <c r="B775" s="154" t="s">
        <v>935</v>
      </c>
      <c r="C775" s="159" t="s">
        <v>936</v>
      </c>
      <c r="D775" s="154" t="s">
        <v>937</v>
      </c>
      <c r="E775" s="154" t="s">
        <v>110</v>
      </c>
      <c r="F775" s="155">
        <v>1136.0999999999999</v>
      </c>
      <c r="G775" s="156"/>
      <c r="H775" s="154"/>
      <c r="I775" s="156">
        <f>ROUND(F775*(G775+H775),2)</f>
        <v>0</v>
      </c>
      <c r="J775" s="154">
        <f>ROUND(F775*(N775),2)</f>
        <v>0</v>
      </c>
      <c r="K775" s="1">
        <f>ROUND(F775*(O775),2)</f>
        <v>0</v>
      </c>
      <c r="L775" s="1"/>
      <c r="M775" s="1">
        <f>ROUND(F775*(G775+H775),2)</f>
        <v>0</v>
      </c>
      <c r="N775" s="1">
        <v>0</v>
      </c>
      <c r="O775" s="1"/>
      <c r="P775" s="153">
        <f>ROUND(F775*(R775),3)</f>
        <v>0</v>
      </c>
      <c r="Q775" s="160"/>
      <c r="R775" s="160">
        <v>0</v>
      </c>
      <c r="S775" s="153">
        <f>ROUND(F775*(X775),3)</f>
        <v>0</v>
      </c>
      <c r="X775">
        <v>0</v>
      </c>
      <c r="Z775">
        <v>0</v>
      </c>
    </row>
    <row r="776" spans="1:26" ht="12" customHeight="1">
      <c r="A776" s="154"/>
      <c r="B776" s="154"/>
      <c r="C776" s="158"/>
      <c r="D776" s="158" t="s">
        <v>938</v>
      </c>
      <c r="E776" s="154"/>
      <c r="F776" s="154"/>
      <c r="G776" s="154"/>
      <c r="H776" s="154"/>
      <c r="I776" s="154"/>
      <c r="J776" s="154"/>
      <c r="K776" s="1"/>
      <c r="L776" s="1"/>
      <c r="M776" s="1"/>
      <c r="N776" s="1"/>
      <c r="O776" s="1"/>
      <c r="P776" s="1"/>
      <c r="S776" s="1"/>
    </row>
    <row r="777" spans="1:26">
      <c r="A777" s="154"/>
      <c r="B777" s="154"/>
      <c r="C777" s="154"/>
      <c r="D777" s="154" t="s">
        <v>939</v>
      </c>
      <c r="E777" s="154"/>
      <c r="F777" s="155">
        <v>1136.0999999999999</v>
      </c>
      <c r="G777" s="154"/>
      <c r="H777" s="154"/>
      <c r="I777" s="154"/>
      <c r="J777" s="154"/>
      <c r="K777" s="1"/>
      <c r="L777" s="1"/>
      <c r="M777" s="1"/>
      <c r="N777" s="1"/>
      <c r="O777" s="1"/>
      <c r="P777" s="1"/>
      <c r="Q777" t="s">
        <v>90</v>
      </c>
      <c r="S777" s="1"/>
    </row>
    <row r="778" spans="1:26" ht="24.95" customHeight="1">
      <c r="A778" s="157">
        <v>168</v>
      </c>
      <c r="B778" s="154" t="s">
        <v>935</v>
      </c>
      <c r="C778" s="159" t="s">
        <v>940</v>
      </c>
      <c r="D778" s="154" t="s">
        <v>941</v>
      </c>
      <c r="E778" s="154" t="s">
        <v>110</v>
      </c>
      <c r="F778" s="155">
        <v>27.38</v>
      </c>
      <c r="G778" s="156"/>
      <c r="H778" s="154"/>
      <c r="I778" s="156">
        <f>ROUND(F778*(G778+H778),2)</f>
        <v>0</v>
      </c>
      <c r="J778" s="154">
        <f>ROUND(F778*(N778),2)</f>
        <v>0</v>
      </c>
      <c r="K778" s="1">
        <f>ROUND(F778*(O778),2)</f>
        <v>0</v>
      </c>
      <c r="L778" s="1"/>
      <c r="M778" s="1">
        <f>ROUND(F778*(G778+H778),2)</f>
        <v>0</v>
      </c>
      <c r="N778" s="1">
        <v>0</v>
      </c>
      <c r="O778" s="1"/>
      <c r="P778" s="153">
        <f>ROUND(F778*(R778),3)</f>
        <v>3.0000000000000001E-3</v>
      </c>
      <c r="Q778" s="160"/>
      <c r="R778" s="160">
        <v>1.1E-4</v>
      </c>
      <c r="S778" s="153">
        <f>ROUND(F778*(X778),3)</f>
        <v>0</v>
      </c>
      <c r="X778">
        <v>0</v>
      </c>
      <c r="Z778">
        <v>0</v>
      </c>
    </row>
    <row r="779" spans="1:26" ht="12" customHeight="1">
      <c r="A779" s="154"/>
      <c r="B779" s="154"/>
      <c r="C779" s="158"/>
      <c r="D779" s="158" t="s">
        <v>942</v>
      </c>
      <c r="E779" s="154"/>
      <c r="F779" s="154"/>
      <c r="G779" s="154"/>
      <c r="H779" s="154"/>
      <c r="I779" s="154"/>
      <c r="J779" s="154"/>
      <c r="K779" s="1"/>
      <c r="L779" s="1"/>
      <c r="M779" s="1"/>
      <c r="N779" s="1"/>
      <c r="O779" s="1"/>
      <c r="P779" s="1"/>
      <c r="S779" s="1"/>
    </row>
    <row r="780" spans="1:26">
      <c r="A780" s="154"/>
      <c r="B780" s="154"/>
      <c r="C780" s="154"/>
      <c r="D780" s="154" t="s">
        <v>943</v>
      </c>
      <c r="E780" s="154"/>
      <c r="F780" s="155">
        <v>27.38</v>
      </c>
      <c r="G780" s="154"/>
      <c r="H780" s="154"/>
      <c r="I780" s="154"/>
      <c r="J780" s="154"/>
      <c r="K780" s="1"/>
      <c r="L780" s="1"/>
      <c r="M780" s="1"/>
      <c r="N780" s="1"/>
      <c r="O780" s="1"/>
      <c r="P780" s="1"/>
      <c r="S780" s="1"/>
    </row>
    <row r="781" spans="1:26" ht="24.95" customHeight="1">
      <c r="A781" s="157">
        <v>169</v>
      </c>
      <c r="B781" s="154" t="s">
        <v>935</v>
      </c>
      <c r="C781" s="159" t="s">
        <v>944</v>
      </c>
      <c r="D781" s="154" t="s">
        <v>945</v>
      </c>
      <c r="E781" s="154" t="s">
        <v>110</v>
      </c>
      <c r="F781" s="155">
        <v>288.34000000000003</v>
      </c>
      <c r="G781" s="156"/>
      <c r="H781" s="154"/>
      <c r="I781" s="156">
        <f>ROUND(F781*(G781+H781),2)</f>
        <v>0</v>
      </c>
      <c r="J781" s="154">
        <f>ROUND(F781*(N781),2)</f>
        <v>0</v>
      </c>
      <c r="K781" s="1">
        <f>ROUND(F781*(O781),2)</f>
        <v>0</v>
      </c>
      <c r="L781" s="1"/>
      <c r="M781" s="1">
        <f>ROUND(F781*(G781+H781),2)</f>
        <v>0</v>
      </c>
      <c r="N781" s="1">
        <v>0</v>
      </c>
      <c r="O781" s="1"/>
      <c r="P781" s="153">
        <f>ROUND(F781*(R781),3)</f>
        <v>8.9999999999999993E-3</v>
      </c>
      <c r="Q781" s="160"/>
      <c r="R781" s="160">
        <v>3.0000000000000001E-5</v>
      </c>
      <c r="S781" s="153">
        <f>ROUND(F781*(X781),3)</f>
        <v>0</v>
      </c>
      <c r="X781">
        <v>0</v>
      </c>
      <c r="Z781">
        <v>0</v>
      </c>
    </row>
    <row r="782" spans="1:26" ht="12" customHeight="1">
      <c r="A782" s="154"/>
      <c r="B782" s="154"/>
      <c r="C782" s="158"/>
      <c r="D782" s="158" t="s">
        <v>946</v>
      </c>
      <c r="E782" s="154"/>
      <c r="F782" s="154"/>
      <c r="G782" s="154"/>
      <c r="H782" s="154"/>
      <c r="I782" s="154"/>
      <c r="J782" s="154"/>
      <c r="K782" s="1"/>
      <c r="L782" s="1"/>
      <c r="M782" s="1"/>
      <c r="N782" s="1"/>
      <c r="O782" s="1"/>
      <c r="P782" s="1"/>
      <c r="S782" s="1"/>
    </row>
    <row r="783" spans="1:26">
      <c r="A783" s="154"/>
      <c r="B783" s="154"/>
      <c r="C783" s="154"/>
      <c r="D783" s="154" t="s">
        <v>622</v>
      </c>
      <c r="E783" s="154"/>
      <c r="F783" s="155">
        <v>187.24</v>
      </c>
      <c r="G783" s="154"/>
      <c r="H783" s="154"/>
      <c r="I783" s="154"/>
      <c r="J783" s="154"/>
      <c r="K783" s="1"/>
      <c r="L783" s="1"/>
      <c r="M783" s="1"/>
      <c r="N783" s="1"/>
      <c r="O783" s="1"/>
      <c r="P783" s="1"/>
      <c r="Q783" t="s">
        <v>90</v>
      </c>
      <c r="S783" s="1"/>
    </row>
    <row r="784" spans="1:26" ht="12" customHeight="1">
      <c r="A784" s="154"/>
      <c r="B784" s="154"/>
      <c r="C784" s="158"/>
      <c r="D784" s="158" t="s">
        <v>574</v>
      </c>
      <c r="E784" s="154"/>
      <c r="F784" s="154"/>
      <c r="G784" s="154"/>
      <c r="H784" s="154"/>
      <c r="I784" s="154"/>
      <c r="J784" s="154"/>
      <c r="K784" s="1"/>
      <c r="L784" s="1"/>
      <c r="M784" s="1"/>
      <c r="N784" s="1"/>
      <c r="O784" s="1"/>
      <c r="P784" s="1"/>
      <c r="S784" s="1"/>
    </row>
    <row r="785" spans="1:26">
      <c r="A785" s="154"/>
      <c r="B785" s="154"/>
      <c r="C785" s="154"/>
      <c r="D785" s="154" t="s">
        <v>947</v>
      </c>
      <c r="E785" s="154"/>
      <c r="F785" s="155">
        <v>33.11</v>
      </c>
      <c r="G785" s="154"/>
      <c r="H785" s="154"/>
      <c r="I785" s="154"/>
      <c r="J785" s="154"/>
      <c r="K785" s="1"/>
      <c r="L785" s="1"/>
      <c r="M785" s="1"/>
      <c r="N785" s="1"/>
      <c r="O785" s="1"/>
      <c r="P785" s="1"/>
      <c r="Q785" t="s">
        <v>90</v>
      </c>
      <c r="S785" s="1"/>
    </row>
    <row r="786" spans="1:26" ht="12" customHeight="1">
      <c r="A786" s="154"/>
      <c r="B786" s="154"/>
      <c r="C786" s="158"/>
      <c r="D786" s="158" t="s">
        <v>576</v>
      </c>
      <c r="E786" s="154"/>
      <c r="F786" s="154"/>
      <c r="G786" s="154"/>
      <c r="H786" s="154"/>
      <c r="I786" s="154"/>
      <c r="J786" s="154"/>
      <c r="K786" s="1"/>
      <c r="L786" s="1"/>
      <c r="M786" s="1"/>
      <c r="N786" s="1"/>
      <c r="O786" s="1"/>
      <c r="P786" s="1"/>
      <c r="S786" s="1"/>
    </row>
    <row r="787" spans="1:26">
      <c r="A787" s="154"/>
      <c r="B787" s="154"/>
      <c r="C787" s="154"/>
      <c r="D787" s="154" t="s">
        <v>948</v>
      </c>
      <c r="E787" s="154"/>
      <c r="F787" s="155">
        <v>11.7</v>
      </c>
      <c r="G787" s="154"/>
      <c r="H787" s="154"/>
      <c r="I787" s="154"/>
      <c r="J787" s="154"/>
      <c r="K787" s="1"/>
      <c r="L787" s="1"/>
      <c r="M787" s="1"/>
      <c r="N787" s="1"/>
      <c r="O787" s="1"/>
      <c r="P787" s="1"/>
      <c r="Q787" t="s">
        <v>90</v>
      </c>
      <c r="S787" s="1"/>
    </row>
    <row r="788" spans="1:26" ht="12" customHeight="1">
      <c r="A788" s="154"/>
      <c r="B788" s="154"/>
      <c r="C788" s="158"/>
      <c r="D788" s="158" t="s">
        <v>949</v>
      </c>
      <c r="E788" s="154"/>
      <c r="F788" s="154"/>
      <c r="G788" s="154"/>
      <c r="H788" s="154"/>
      <c r="I788" s="154"/>
      <c r="J788" s="154"/>
      <c r="K788" s="1"/>
      <c r="L788" s="1"/>
      <c r="M788" s="1"/>
      <c r="N788" s="1"/>
      <c r="O788" s="1"/>
      <c r="P788" s="1"/>
      <c r="S788" s="1"/>
    </row>
    <row r="789" spans="1:26">
      <c r="A789" s="154"/>
      <c r="B789" s="154"/>
      <c r="C789" s="154"/>
      <c r="D789" s="154" t="s">
        <v>950</v>
      </c>
      <c r="E789" s="154"/>
      <c r="F789" s="155">
        <v>27.17</v>
      </c>
      <c r="G789" s="154"/>
      <c r="H789" s="154"/>
      <c r="I789" s="154"/>
      <c r="J789" s="154"/>
      <c r="K789" s="1"/>
      <c r="L789" s="1"/>
      <c r="M789" s="1"/>
      <c r="N789" s="1"/>
      <c r="O789" s="1"/>
      <c r="P789" s="1"/>
      <c r="Q789" t="s">
        <v>134</v>
      </c>
      <c r="S789" s="1"/>
    </row>
    <row r="790" spans="1:26" ht="12" customHeight="1">
      <c r="A790" s="154"/>
      <c r="B790" s="154"/>
      <c r="C790" s="158"/>
      <c r="D790" s="158" t="s">
        <v>951</v>
      </c>
      <c r="E790" s="154"/>
      <c r="F790" s="154"/>
      <c r="G790" s="154"/>
      <c r="H790" s="154"/>
      <c r="I790" s="154"/>
      <c r="J790" s="154"/>
      <c r="K790" s="1"/>
      <c r="L790" s="1"/>
      <c r="M790" s="1"/>
      <c r="N790" s="1"/>
      <c r="O790" s="1"/>
      <c r="P790" s="1"/>
      <c r="S790" s="1"/>
    </row>
    <row r="791" spans="1:26">
      <c r="A791" s="154"/>
      <c r="B791" s="154"/>
      <c r="C791" s="154"/>
      <c r="D791" s="154" t="s">
        <v>876</v>
      </c>
      <c r="E791" s="154"/>
      <c r="F791" s="155">
        <v>29.12</v>
      </c>
      <c r="G791" s="154"/>
      <c r="H791" s="154"/>
      <c r="I791" s="154"/>
      <c r="J791" s="154"/>
      <c r="K791" s="1"/>
      <c r="L791" s="1"/>
      <c r="M791" s="1"/>
      <c r="N791" s="1"/>
      <c r="O791" s="1"/>
      <c r="P791" s="1"/>
      <c r="Q791" t="s">
        <v>90</v>
      </c>
      <c r="S791" s="1"/>
    </row>
    <row r="792" spans="1:26" ht="24.95" customHeight="1">
      <c r="A792" s="157">
        <v>170</v>
      </c>
      <c r="B792" s="154" t="s">
        <v>935</v>
      </c>
      <c r="C792" s="159" t="s">
        <v>952</v>
      </c>
      <c r="D792" s="154" t="s">
        <v>953</v>
      </c>
      <c r="E792" s="154" t="s">
        <v>110</v>
      </c>
      <c r="F792" s="155">
        <v>116.888875</v>
      </c>
      <c r="G792" s="156"/>
      <c r="H792" s="154"/>
      <c r="I792" s="156">
        <f>ROUND(F792*(G792+H792),2)</f>
        <v>0</v>
      </c>
      <c r="J792" s="154">
        <f>ROUND(F792*(N792),2)</f>
        <v>0</v>
      </c>
      <c r="K792" s="1">
        <f>ROUND(F792*(O792),2)</f>
        <v>0</v>
      </c>
      <c r="L792" s="1"/>
      <c r="M792" s="1">
        <f>ROUND(F792*(G792+H792),2)</f>
        <v>0</v>
      </c>
      <c r="N792" s="1">
        <v>0</v>
      </c>
      <c r="O792" s="1"/>
      <c r="P792" s="153">
        <f>ROUND(F792*(R792),3)</f>
        <v>6.2E-2</v>
      </c>
      <c r="Q792" s="160"/>
      <c r="R792" s="160">
        <v>5.3378400000000004E-4</v>
      </c>
      <c r="S792" s="153">
        <f>ROUND(F792*(X792),3)</f>
        <v>0</v>
      </c>
      <c r="X792">
        <v>0</v>
      </c>
      <c r="Z792">
        <v>0</v>
      </c>
    </row>
    <row r="793" spans="1:26" ht="12" customHeight="1">
      <c r="A793" s="154"/>
      <c r="B793" s="154"/>
      <c r="C793" s="158"/>
      <c r="D793" s="158" t="s">
        <v>954</v>
      </c>
      <c r="E793" s="154"/>
      <c r="F793" s="154"/>
      <c r="G793" s="154"/>
      <c r="H793" s="154"/>
      <c r="I793" s="154"/>
      <c r="J793" s="154"/>
      <c r="K793" s="1"/>
      <c r="L793" s="1"/>
      <c r="M793" s="1"/>
      <c r="N793" s="1"/>
      <c r="O793" s="1"/>
      <c r="P793" s="1"/>
      <c r="S793" s="1"/>
    </row>
    <row r="794" spans="1:26">
      <c r="A794" s="154"/>
      <c r="B794" s="154"/>
      <c r="C794" s="154"/>
      <c r="D794" s="154" t="s">
        <v>955</v>
      </c>
      <c r="E794" s="154"/>
      <c r="F794" s="155">
        <v>42.795375</v>
      </c>
      <c r="G794" s="154"/>
      <c r="H794" s="154"/>
      <c r="I794" s="154"/>
      <c r="J794" s="154"/>
      <c r="K794" s="1"/>
      <c r="L794" s="1"/>
      <c r="M794" s="1"/>
      <c r="N794" s="1"/>
      <c r="O794" s="1"/>
      <c r="P794" s="1"/>
      <c r="Q794" t="s">
        <v>134</v>
      </c>
      <c r="S794" s="1"/>
    </row>
    <row r="795" spans="1:26" ht="12" customHeight="1">
      <c r="A795" s="154"/>
      <c r="B795" s="154"/>
      <c r="C795" s="158"/>
      <c r="D795" s="158" t="s">
        <v>136</v>
      </c>
      <c r="E795" s="154"/>
      <c r="F795" s="154"/>
      <c r="G795" s="154"/>
      <c r="H795" s="154"/>
      <c r="I795" s="154"/>
      <c r="J795" s="154"/>
      <c r="K795" s="1"/>
      <c r="L795" s="1"/>
      <c r="M795" s="1"/>
      <c r="N795" s="1"/>
      <c r="O795" s="1"/>
      <c r="P795" s="1"/>
      <c r="S795" s="1"/>
    </row>
    <row r="796" spans="1:26">
      <c r="A796" s="154"/>
      <c r="B796" s="154"/>
      <c r="C796" s="154"/>
      <c r="D796" s="154" t="s">
        <v>956</v>
      </c>
      <c r="E796" s="154"/>
      <c r="F796" s="155">
        <v>7.8174999999999999</v>
      </c>
      <c r="G796" s="154"/>
      <c r="H796" s="154"/>
      <c r="I796" s="154"/>
      <c r="J796" s="154"/>
      <c r="K796" s="1"/>
      <c r="L796" s="1"/>
      <c r="M796" s="1"/>
      <c r="N796" s="1"/>
      <c r="O796" s="1"/>
      <c r="P796" s="1"/>
      <c r="Q796" t="s">
        <v>90</v>
      </c>
      <c r="S796" s="1"/>
    </row>
    <row r="797" spans="1:26">
      <c r="A797" s="154"/>
      <c r="B797" s="154"/>
      <c r="C797" s="158"/>
      <c r="D797" s="158" t="s">
        <v>957</v>
      </c>
      <c r="E797" s="154"/>
      <c r="F797" s="155">
        <v>44.810499999999998</v>
      </c>
      <c r="G797" s="154"/>
      <c r="H797" s="154"/>
      <c r="I797" s="154"/>
      <c r="J797" s="154"/>
      <c r="K797" s="1"/>
      <c r="L797" s="1"/>
      <c r="M797" s="1"/>
      <c r="N797" s="1"/>
      <c r="O797" s="1"/>
      <c r="P797" s="1"/>
      <c r="Q797" t="s">
        <v>90</v>
      </c>
      <c r="S797" s="1"/>
    </row>
    <row r="798" spans="1:26">
      <c r="A798" s="154"/>
      <c r="B798" s="154"/>
      <c r="C798" s="158"/>
      <c r="D798" s="158" t="s">
        <v>958</v>
      </c>
      <c r="E798" s="154"/>
      <c r="F798" s="155">
        <v>19.4405</v>
      </c>
      <c r="G798" s="154"/>
      <c r="H798" s="154"/>
      <c r="I798" s="154"/>
      <c r="J798" s="154"/>
      <c r="K798" s="1"/>
      <c r="L798" s="1"/>
      <c r="M798" s="1"/>
      <c r="N798" s="1"/>
      <c r="O798" s="1"/>
      <c r="P798" s="1"/>
      <c r="Q798" t="s">
        <v>90</v>
      </c>
      <c r="S798" s="1"/>
    </row>
    <row r="799" spans="1:26" ht="12" customHeight="1">
      <c r="A799" s="154"/>
      <c r="B799" s="154"/>
      <c r="C799" s="158"/>
      <c r="D799" s="158" t="s">
        <v>959</v>
      </c>
      <c r="E799" s="154"/>
      <c r="F799" s="154"/>
      <c r="G799" s="154"/>
      <c r="H799" s="154"/>
      <c r="I799" s="154"/>
      <c r="J799" s="154"/>
      <c r="K799" s="1"/>
      <c r="L799" s="1"/>
      <c r="M799" s="1"/>
      <c r="N799" s="1"/>
      <c r="O799" s="1"/>
      <c r="P799" s="1"/>
      <c r="S799" s="1"/>
    </row>
    <row r="800" spans="1:26">
      <c r="A800" s="154"/>
      <c r="B800" s="154"/>
      <c r="C800" s="154"/>
      <c r="D800" s="154" t="s">
        <v>960</v>
      </c>
      <c r="E800" s="154"/>
      <c r="F800" s="155">
        <v>2.0249999999999999</v>
      </c>
      <c r="G800" s="154"/>
      <c r="H800" s="154"/>
      <c r="I800" s="154"/>
      <c r="J800" s="154"/>
      <c r="K800" s="1"/>
      <c r="L800" s="1"/>
      <c r="M800" s="1"/>
      <c r="N800" s="1"/>
      <c r="O800" s="1"/>
      <c r="P800" s="1"/>
      <c r="Q800" t="s">
        <v>90</v>
      </c>
      <c r="S800" s="1"/>
    </row>
    <row r="801" spans="1:26" ht="24.95" customHeight="1">
      <c r="A801" s="157">
        <v>171</v>
      </c>
      <c r="B801" s="154" t="s">
        <v>935</v>
      </c>
      <c r="C801" s="159" t="s">
        <v>952</v>
      </c>
      <c r="D801" s="154" t="s">
        <v>961</v>
      </c>
      <c r="E801" s="154" t="s">
        <v>110</v>
      </c>
      <c r="F801" s="155">
        <v>45.031500000000008</v>
      </c>
      <c r="G801" s="156"/>
      <c r="H801" s="154"/>
      <c r="I801" s="156">
        <f>ROUND(F801*(G801+H801),2)</f>
        <v>0</v>
      </c>
      <c r="J801" s="154">
        <f>ROUND(F801*(N801),2)</f>
        <v>0</v>
      </c>
      <c r="K801" s="1">
        <f>ROUND(F801*(O801),2)</f>
        <v>0</v>
      </c>
      <c r="L801" s="1"/>
      <c r="M801" s="1">
        <f>ROUND(F801*(G801+H801),2)</f>
        <v>0</v>
      </c>
      <c r="N801" s="1">
        <v>0</v>
      </c>
      <c r="O801" s="1"/>
      <c r="P801" s="153">
        <f>ROUND(F801*(R801),3)</f>
        <v>2.4E-2</v>
      </c>
      <c r="Q801" s="160"/>
      <c r="R801" s="160">
        <v>5.3378400000000004E-4</v>
      </c>
      <c r="S801" s="153">
        <f>ROUND(F801*(X801),3)</f>
        <v>0</v>
      </c>
      <c r="X801">
        <v>0</v>
      </c>
      <c r="Z801">
        <v>0</v>
      </c>
    </row>
    <row r="802" spans="1:26" ht="12" customHeight="1">
      <c r="A802" s="154"/>
      <c r="B802" s="154"/>
      <c r="C802" s="158"/>
      <c r="D802" s="158" t="s">
        <v>962</v>
      </c>
      <c r="E802" s="154"/>
      <c r="F802" s="154"/>
      <c r="G802" s="154"/>
      <c r="H802" s="154"/>
      <c r="I802" s="154"/>
      <c r="J802" s="154"/>
      <c r="K802" s="1"/>
      <c r="L802" s="1"/>
      <c r="M802" s="1"/>
      <c r="N802" s="1"/>
      <c r="O802" s="1"/>
      <c r="P802" s="1"/>
      <c r="S802" s="1"/>
    </row>
    <row r="803" spans="1:26">
      <c r="A803" s="154"/>
      <c r="B803" s="154"/>
      <c r="C803" s="154"/>
      <c r="D803" s="154" t="s">
        <v>963</v>
      </c>
      <c r="E803" s="154"/>
      <c r="F803" s="155">
        <v>19.387500000000003</v>
      </c>
      <c r="G803" s="154"/>
      <c r="H803" s="154"/>
      <c r="I803" s="154"/>
      <c r="J803" s="154"/>
      <c r="K803" s="1"/>
      <c r="L803" s="1"/>
      <c r="M803" s="1"/>
      <c r="N803" s="1"/>
      <c r="O803" s="1"/>
      <c r="P803" s="1"/>
      <c r="Q803" t="s">
        <v>134</v>
      </c>
      <c r="S803" s="1"/>
    </row>
    <row r="804" spans="1:26" ht="12" customHeight="1">
      <c r="A804" s="154"/>
      <c r="B804" s="154"/>
      <c r="C804" s="158"/>
      <c r="D804" s="158" t="s">
        <v>964</v>
      </c>
      <c r="E804" s="154"/>
      <c r="F804" s="154"/>
      <c r="G804" s="154"/>
      <c r="H804" s="154"/>
      <c r="I804" s="154"/>
      <c r="J804" s="154"/>
      <c r="K804" s="1"/>
      <c r="L804" s="1"/>
      <c r="M804" s="1"/>
      <c r="N804" s="1"/>
      <c r="O804" s="1"/>
      <c r="P804" s="1"/>
      <c r="S804" s="1"/>
    </row>
    <row r="805" spans="1:26">
      <c r="A805" s="154"/>
      <c r="B805" s="154"/>
      <c r="C805" s="154"/>
      <c r="D805" s="154" t="s">
        <v>965</v>
      </c>
      <c r="E805" s="154"/>
      <c r="F805" s="155">
        <v>25.644000000000002</v>
      </c>
      <c r="G805" s="154"/>
      <c r="H805" s="154"/>
      <c r="I805" s="154"/>
      <c r="J805" s="154"/>
      <c r="K805" s="1"/>
      <c r="L805" s="1"/>
      <c r="M805" s="1"/>
      <c r="N805" s="1"/>
      <c r="O805" s="1"/>
      <c r="P805" s="1"/>
      <c r="S805" s="1"/>
    </row>
    <row r="806" spans="1:26" ht="24.95" customHeight="1">
      <c r="A806" s="157">
        <v>172</v>
      </c>
      <c r="B806" s="154" t="s">
        <v>935</v>
      </c>
      <c r="C806" s="159" t="s">
        <v>966</v>
      </c>
      <c r="D806" s="154" t="s">
        <v>967</v>
      </c>
      <c r="E806" s="154" t="s">
        <v>110</v>
      </c>
      <c r="F806" s="155">
        <v>13.939999999999998</v>
      </c>
      <c r="G806" s="156"/>
      <c r="H806" s="154"/>
      <c r="I806" s="156">
        <f>ROUND(F806*(G806+H806),2)</f>
        <v>0</v>
      </c>
      <c r="J806" s="154">
        <f>ROUND(F806*(N806),2)</f>
        <v>0</v>
      </c>
      <c r="K806" s="1">
        <f>ROUND(F806*(O806),2)</f>
        <v>0</v>
      </c>
      <c r="L806" s="1"/>
      <c r="M806" s="1">
        <f>ROUND(F806*(G806+H806),2)</f>
        <v>0</v>
      </c>
      <c r="N806" s="1">
        <v>0</v>
      </c>
      <c r="O806" s="1"/>
      <c r="P806" s="153">
        <f>ROUND(F806*(R806),3)</f>
        <v>4.0000000000000001E-3</v>
      </c>
      <c r="Q806" s="160"/>
      <c r="R806" s="160">
        <v>2.9E-4</v>
      </c>
      <c r="S806" s="153">
        <f>ROUND(F806*(X806),3)</f>
        <v>0</v>
      </c>
      <c r="X806">
        <v>0</v>
      </c>
      <c r="Z806">
        <v>0</v>
      </c>
    </row>
    <row r="807" spans="1:26" ht="12" customHeight="1">
      <c r="A807" s="154"/>
      <c r="B807" s="154"/>
      <c r="C807" s="158"/>
      <c r="D807" s="158" t="s">
        <v>93</v>
      </c>
      <c r="E807" s="154"/>
      <c r="F807" s="154"/>
      <c r="G807" s="154"/>
      <c r="H807" s="154"/>
      <c r="I807" s="154"/>
      <c r="J807" s="154"/>
      <c r="K807" s="1"/>
      <c r="L807" s="1"/>
      <c r="M807" s="1"/>
      <c r="N807" s="1"/>
      <c r="O807" s="1"/>
      <c r="P807" s="1"/>
      <c r="S807" s="1"/>
    </row>
    <row r="808" spans="1:26">
      <c r="A808" s="154"/>
      <c r="B808" s="154"/>
      <c r="C808" s="154"/>
      <c r="D808" s="154" t="s">
        <v>917</v>
      </c>
      <c r="E808" s="154"/>
      <c r="F808" s="155">
        <v>13.939999999999998</v>
      </c>
      <c r="G808" s="154"/>
      <c r="H808" s="154"/>
      <c r="I808" s="154"/>
      <c r="J808" s="154"/>
      <c r="K808" s="1"/>
      <c r="L808" s="1"/>
      <c r="M808" s="1"/>
      <c r="N808" s="1"/>
      <c r="O808" s="1"/>
      <c r="P808" s="1"/>
      <c r="S808" s="1"/>
    </row>
    <row r="809" spans="1:26" ht="24.95" customHeight="1">
      <c r="A809" s="157">
        <v>173</v>
      </c>
      <c r="B809" s="154" t="s">
        <v>935</v>
      </c>
      <c r="C809" s="159" t="s">
        <v>968</v>
      </c>
      <c r="D809" s="154" t="s">
        <v>969</v>
      </c>
      <c r="E809" s="154" t="s">
        <v>248</v>
      </c>
      <c r="F809" s="155">
        <v>435.50499999999994</v>
      </c>
      <c r="G809" s="156"/>
      <c r="H809" s="154"/>
      <c r="I809" s="156">
        <f>ROUND(F809*(G809+H809),2)</f>
        <v>0</v>
      </c>
      <c r="J809" s="154">
        <f>ROUND(F809*(N809),2)</f>
        <v>0</v>
      </c>
      <c r="K809" s="1">
        <f>ROUND(F809*(O809),2)</f>
        <v>0</v>
      </c>
      <c r="L809" s="1"/>
      <c r="M809" s="1">
        <f>ROUND(F809*(G809+H809),2)</f>
        <v>0</v>
      </c>
      <c r="N809" s="1">
        <v>0</v>
      </c>
      <c r="O809" s="1"/>
      <c r="P809" s="153">
        <f>ROUND(F809*(R809),3)</f>
        <v>0.54400000000000004</v>
      </c>
      <c r="Q809" s="160"/>
      <c r="R809" s="160">
        <v>1.25E-3</v>
      </c>
      <c r="S809" s="153">
        <f>ROUND(F809*(X809),3)</f>
        <v>0</v>
      </c>
      <c r="X809">
        <v>0</v>
      </c>
      <c r="Z809">
        <v>0</v>
      </c>
    </row>
    <row r="810" spans="1:26">
      <c r="A810" s="154"/>
      <c r="B810" s="154"/>
      <c r="C810" s="158"/>
      <c r="D810" s="158" t="s">
        <v>970</v>
      </c>
      <c r="E810" s="154"/>
      <c r="F810" s="155">
        <v>435.50499999999994</v>
      </c>
      <c r="G810" s="154"/>
      <c r="H810" s="154"/>
      <c r="I810" s="154"/>
      <c r="J810" s="154"/>
      <c r="K810" s="1"/>
      <c r="L810" s="1"/>
      <c r="M810" s="1"/>
      <c r="N810" s="1"/>
      <c r="O810" s="1"/>
      <c r="P810" s="1"/>
      <c r="S810" s="1"/>
    </row>
    <row r="811" spans="1:26" ht="24.95" customHeight="1">
      <c r="A811" s="157">
        <v>174</v>
      </c>
      <c r="B811" s="154" t="s">
        <v>971</v>
      </c>
      <c r="C811" s="159" t="s">
        <v>972</v>
      </c>
      <c r="D811" s="154" t="s">
        <v>973</v>
      </c>
      <c r="E811" s="154" t="s">
        <v>890</v>
      </c>
      <c r="F811" s="155">
        <v>0.87957774922785403</v>
      </c>
      <c r="G811" s="156"/>
      <c r="H811" s="154"/>
      <c r="I811" s="156">
        <f>ROUND(F811*(G811+H811),2)</f>
        <v>0</v>
      </c>
      <c r="J811" s="154">
        <f>ROUND(F811*(N811),2)</f>
        <v>0</v>
      </c>
      <c r="K811" s="1">
        <f>ROUND(F811*(O811),2)</f>
        <v>0</v>
      </c>
      <c r="L811" s="1"/>
      <c r="M811" s="1">
        <f>ROUND(F811*(G811+H811),2)</f>
        <v>0</v>
      </c>
      <c r="N811" s="1">
        <v>0</v>
      </c>
      <c r="O811" s="1"/>
      <c r="P811" s="153">
        <f>ROUND(F811*(R811),3)</f>
        <v>0</v>
      </c>
      <c r="Q811" s="160"/>
      <c r="R811" s="160">
        <v>0</v>
      </c>
      <c r="S811" s="153">
        <f>ROUND(F811*(X811),3)</f>
        <v>0</v>
      </c>
      <c r="X811">
        <v>0</v>
      </c>
      <c r="Z811">
        <v>0</v>
      </c>
    </row>
    <row r="812" spans="1:26" ht="24.95" customHeight="1">
      <c r="A812" s="157">
        <v>175</v>
      </c>
      <c r="B812" s="154" t="s">
        <v>924</v>
      </c>
      <c r="C812" s="159" t="s">
        <v>974</v>
      </c>
      <c r="D812" s="154" t="s">
        <v>975</v>
      </c>
      <c r="E812" s="154" t="s">
        <v>248</v>
      </c>
      <c r="F812" s="155">
        <v>117.16128</v>
      </c>
      <c r="G812" s="156"/>
      <c r="H812" s="154"/>
      <c r="I812" s="156">
        <f>ROUND(F812*(G812+H812),2)</f>
        <v>0</v>
      </c>
      <c r="J812" s="154">
        <f>ROUND(F812*(N812),2)</f>
        <v>0</v>
      </c>
      <c r="K812" s="1">
        <f>ROUND(F812*(O812),2)</f>
        <v>0</v>
      </c>
      <c r="L812" s="1"/>
      <c r="M812" s="1">
        <f>ROUND(F812*(G812+H812),2)</f>
        <v>0</v>
      </c>
      <c r="N812" s="1">
        <v>0</v>
      </c>
      <c r="O812" s="1"/>
      <c r="P812" s="153">
        <f>ROUND(F812*(R812),3)</f>
        <v>0</v>
      </c>
      <c r="Q812" s="160"/>
      <c r="R812" s="160">
        <v>0</v>
      </c>
      <c r="S812" s="153">
        <f>ROUND(F812*(X812),3)</f>
        <v>0</v>
      </c>
      <c r="X812">
        <v>0</v>
      </c>
      <c r="Z812">
        <v>0</v>
      </c>
    </row>
    <row r="813" spans="1:26">
      <c r="A813" s="154"/>
      <c r="B813" s="154"/>
      <c r="C813" s="158"/>
      <c r="D813" s="158" t="s">
        <v>976</v>
      </c>
      <c r="E813" s="154"/>
      <c r="F813" s="155">
        <v>117.16128</v>
      </c>
      <c r="G813" s="154"/>
      <c r="H813" s="154"/>
      <c r="I813" s="154"/>
      <c r="J813" s="154"/>
      <c r="K813" s="1"/>
      <c r="L813" s="1"/>
      <c r="M813" s="1"/>
      <c r="N813" s="1"/>
      <c r="O813" s="1"/>
      <c r="P813" s="1"/>
      <c r="Q813" t="s">
        <v>90</v>
      </c>
      <c r="S813" s="1"/>
    </row>
    <row r="814" spans="1:26" ht="24.95" customHeight="1">
      <c r="A814" s="157">
        <v>176</v>
      </c>
      <c r="B814" s="154" t="s">
        <v>895</v>
      </c>
      <c r="C814" s="159" t="s">
        <v>977</v>
      </c>
      <c r="D814" s="154" t="s">
        <v>978</v>
      </c>
      <c r="E814" s="154" t="s">
        <v>248</v>
      </c>
      <c r="F814" s="155">
        <v>26.082000000000001</v>
      </c>
      <c r="G814" s="156"/>
      <c r="H814" s="154"/>
      <c r="I814" s="156">
        <f>ROUND(F814*(G814+H814),2)</f>
        <v>0</v>
      </c>
      <c r="J814" s="154">
        <f>ROUND(F814*(N814),2)</f>
        <v>0</v>
      </c>
      <c r="K814" s="1">
        <f>ROUND(F814*(O814),2)</f>
        <v>0</v>
      </c>
      <c r="L814" s="1"/>
      <c r="M814" s="1">
        <f>ROUND(F814*(G814+H814),2)</f>
        <v>0</v>
      </c>
      <c r="N814" s="1">
        <v>0</v>
      </c>
      <c r="O814" s="1"/>
      <c r="P814" s="153">
        <f>ROUND(F814*(R814),3)</f>
        <v>7.0000000000000001E-3</v>
      </c>
      <c r="Q814" s="160"/>
      <c r="R814" s="160">
        <v>2.5999999999999998E-4</v>
      </c>
      <c r="S814" s="153">
        <f>ROUND(F814*(X814),3)</f>
        <v>0</v>
      </c>
      <c r="X814">
        <v>0</v>
      </c>
      <c r="Z814">
        <v>0</v>
      </c>
    </row>
    <row r="815" spans="1:26" ht="12" customHeight="1">
      <c r="A815" s="154"/>
      <c r="B815" s="154"/>
      <c r="C815" s="158"/>
      <c r="D815" s="158" t="s">
        <v>979</v>
      </c>
      <c r="E815" s="154"/>
      <c r="F815" s="154"/>
      <c r="G815" s="154"/>
      <c r="H815" s="154"/>
      <c r="I815" s="154"/>
      <c r="J815" s="154"/>
      <c r="K815" s="1"/>
      <c r="L815" s="1"/>
      <c r="M815" s="1"/>
      <c r="N815" s="1"/>
      <c r="O815" s="1"/>
      <c r="P815" s="1"/>
      <c r="S815" s="1"/>
    </row>
    <row r="816" spans="1:26">
      <c r="A816" s="154"/>
      <c r="B816" s="154"/>
      <c r="C816" s="154"/>
      <c r="D816" s="154" t="s">
        <v>980</v>
      </c>
      <c r="E816" s="154"/>
      <c r="F816" s="155">
        <v>26.082000000000001</v>
      </c>
      <c r="G816" s="154"/>
      <c r="H816" s="154"/>
      <c r="I816" s="154"/>
      <c r="J816" s="154"/>
      <c r="K816" s="1"/>
      <c r="L816" s="1"/>
      <c r="M816" s="1"/>
      <c r="N816" s="1"/>
      <c r="O816" s="1"/>
      <c r="P816" s="1"/>
      <c r="Q816" t="s">
        <v>90</v>
      </c>
      <c r="S816" s="1"/>
    </row>
    <row r="817" spans="1:26" ht="24.95" customHeight="1">
      <c r="A817" s="157">
        <v>177</v>
      </c>
      <c r="B817" s="154" t="s">
        <v>895</v>
      </c>
      <c r="C817" s="159" t="s">
        <v>981</v>
      </c>
      <c r="D817" s="154" t="s">
        <v>982</v>
      </c>
      <c r="E817" s="154" t="s">
        <v>87</v>
      </c>
      <c r="F817" s="155">
        <v>3.42516</v>
      </c>
      <c r="G817" s="156"/>
      <c r="H817" s="154"/>
      <c r="I817" s="156">
        <f>ROUND(F817*(G817+H817),2)</f>
        <v>0</v>
      </c>
      <c r="J817" s="154">
        <f>ROUND(F817*(N817),2)</f>
        <v>0</v>
      </c>
      <c r="K817" s="1">
        <f>ROUND(F817*(O817),2)</f>
        <v>0</v>
      </c>
      <c r="L817" s="1"/>
      <c r="M817" s="1">
        <f>ROUND(F817*(G817+H817),2)</f>
        <v>0</v>
      </c>
      <c r="N817" s="1">
        <v>0</v>
      </c>
      <c r="O817" s="1"/>
      <c r="P817" s="153">
        <f>ROUND(F817*(R817),3)</f>
        <v>9.1999999999999998E-2</v>
      </c>
      <c r="Q817" s="160"/>
      <c r="R817" s="160">
        <v>2.7E-2</v>
      </c>
      <c r="S817" s="153">
        <f>ROUND(F817*(X817),3)</f>
        <v>0</v>
      </c>
      <c r="X817">
        <v>0</v>
      </c>
      <c r="Z817">
        <v>0</v>
      </c>
    </row>
    <row r="818" spans="1:26">
      <c r="A818" s="154"/>
      <c r="B818" s="154"/>
      <c r="C818" s="158"/>
      <c r="D818" s="158" t="s">
        <v>983</v>
      </c>
      <c r="E818" s="154"/>
      <c r="F818" s="155">
        <v>3.42516</v>
      </c>
      <c r="G818" s="154"/>
      <c r="H818" s="154"/>
      <c r="I818" s="154"/>
      <c r="J818" s="154"/>
      <c r="K818" s="1"/>
      <c r="L818" s="1"/>
      <c r="M818" s="1"/>
      <c r="N818" s="1"/>
      <c r="O818" s="1"/>
      <c r="P818" s="1"/>
      <c r="Q818" t="s">
        <v>134</v>
      </c>
      <c r="S818" s="1"/>
    </row>
    <row r="819" spans="1:26" ht="24.95" customHeight="1">
      <c r="A819" s="157">
        <v>178</v>
      </c>
      <c r="B819" s="154" t="s">
        <v>895</v>
      </c>
      <c r="C819" s="159" t="s">
        <v>984</v>
      </c>
      <c r="D819" s="154" t="s">
        <v>985</v>
      </c>
      <c r="E819" s="154" t="s">
        <v>110</v>
      </c>
      <c r="F819" s="155">
        <v>11.719800000000001</v>
      </c>
      <c r="G819" s="156"/>
      <c r="H819" s="154"/>
      <c r="I819" s="156">
        <f>ROUND(F819*(G819+H819),2)</f>
        <v>0</v>
      </c>
      <c r="J819" s="154">
        <f>ROUND(F819*(N819),2)</f>
        <v>0</v>
      </c>
      <c r="K819" s="1">
        <f>ROUND(F819*(O819),2)</f>
        <v>0</v>
      </c>
      <c r="L819" s="1"/>
      <c r="M819" s="1">
        <f>ROUND(F819*(G819+H819),2)</f>
        <v>0</v>
      </c>
      <c r="N819" s="1">
        <v>0</v>
      </c>
      <c r="O819" s="1"/>
      <c r="P819" s="153">
        <f>ROUND(F819*(R819),3)</f>
        <v>0.16400000000000001</v>
      </c>
      <c r="Q819" s="160"/>
      <c r="R819" s="160">
        <v>1.4E-2</v>
      </c>
      <c r="S819" s="153">
        <f>ROUND(F819*(X819),3)</f>
        <v>0</v>
      </c>
      <c r="X819">
        <v>0</v>
      </c>
      <c r="Z819">
        <v>0</v>
      </c>
    </row>
    <row r="820" spans="1:26" ht="12" customHeight="1">
      <c r="A820" s="154"/>
      <c r="B820" s="154"/>
      <c r="C820" s="158"/>
      <c r="D820" s="158" t="s">
        <v>597</v>
      </c>
      <c r="E820" s="154"/>
      <c r="F820" s="154"/>
      <c r="G820" s="154"/>
      <c r="H820" s="154"/>
      <c r="I820" s="154"/>
      <c r="J820" s="154"/>
      <c r="K820" s="1"/>
      <c r="L820" s="1"/>
      <c r="M820" s="1"/>
      <c r="N820" s="1"/>
      <c r="O820" s="1"/>
      <c r="P820" s="1"/>
      <c r="S820" s="1"/>
    </row>
    <row r="821" spans="1:26">
      <c r="A821" s="154"/>
      <c r="B821" s="154"/>
      <c r="C821" s="154"/>
      <c r="D821" s="154" t="s">
        <v>986</v>
      </c>
      <c r="E821" s="154"/>
      <c r="F821" s="155">
        <v>11.719800000000001</v>
      </c>
      <c r="G821" s="154"/>
      <c r="H821" s="154"/>
      <c r="I821" s="154"/>
      <c r="J821" s="154"/>
      <c r="K821" s="1"/>
      <c r="L821" s="1"/>
      <c r="M821" s="1"/>
      <c r="N821" s="1"/>
      <c r="O821" s="1"/>
      <c r="P821" s="1"/>
      <c r="Q821" t="s">
        <v>90</v>
      </c>
      <c r="S821" s="1"/>
    </row>
    <row r="822" spans="1:26" ht="24.95" customHeight="1">
      <c r="A822" s="157">
        <v>179</v>
      </c>
      <c r="B822" s="154" t="s">
        <v>895</v>
      </c>
      <c r="C822" s="159" t="s">
        <v>987</v>
      </c>
      <c r="D822" s="154" t="s">
        <v>988</v>
      </c>
      <c r="E822" s="154" t="s">
        <v>110</v>
      </c>
      <c r="F822" s="155">
        <v>26.156879999999997</v>
      </c>
      <c r="G822" s="156"/>
      <c r="H822" s="154"/>
      <c r="I822" s="156">
        <f>ROUND(F822*(G822+H822),2)</f>
        <v>0</v>
      </c>
      <c r="J822" s="154">
        <f>ROUND(F822*(N822),2)</f>
        <v>0</v>
      </c>
      <c r="K822" s="1">
        <f>ROUND(F822*(O822),2)</f>
        <v>0</v>
      </c>
      <c r="L822" s="1"/>
      <c r="M822" s="1">
        <f>ROUND(F822*(G822+H822),2)</f>
        <v>0</v>
      </c>
      <c r="N822" s="1">
        <v>0</v>
      </c>
      <c r="O822" s="1"/>
      <c r="P822" s="153">
        <f>ROUND(F822*(R822),3)</f>
        <v>0.439</v>
      </c>
      <c r="Q822" s="160"/>
      <c r="R822" s="160">
        <v>1.6799999999999999E-2</v>
      </c>
      <c r="S822" s="153">
        <f>ROUND(F822*(X822),3)</f>
        <v>0</v>
      </c>
      <c r="X822">
        <v>0</v>
      </c>
      <c r="Z822">
        <v>0</v>
      </c>
    </row>
    <row r="823" spans="1:26" ht="12" customHeight="1">
      <c r="A823" s="154"/>
      <c r="B823" s="154"/>
      <c r="C823" s="158"/>
      <c r="D823" s="158" t="s">
        <v>989</v>
      </c>
      <c r="E823" s="154"/>
      <c r="F823" s="154"/>
      <c r="G823" s="154"/>
      <c r="H823" s="154"/>
      <c r="I823" s="154"/>
      <c r="J823" s="154"/>
      <c r="K823" s="1"/>
      <c r="L823" s="1"/>
      <c r="M823" s="1"/>
      <c r="N823" s="1"/>
      <c r="O823" s="1"/>
      <c r="P823" s="1"/>
      <c r="S823" s="1"/>
    </row>
    <row r="824" spans="1:26">
      <c r="A824" s="154"/>
      <c r="B824" s="154"/>
      <c r="C824" s="154"/>
      <c r="D824" s="154" t="s">
        <v>990</v>
      </c>
      <c r="E824" s="154"/>
      <c r="F824" s="155">
        <v>26.156879999999997</v>
      </c>
      <c r="G824" s="154"/>
      <c r="H824" s="154"/>
      <c r="I824" s="154"/>
      <c r="J824" s="154"/>
      <c r="K824" s="1"/>
      <c r="L824" s="1"/>
      <c r="M824" s="1"/>
      <c r="N824" s="1"/>
      <c r="O824" s="1"/>
      <c r="P824" s="1"/>
      <c r="S824" s="1"/>
    </row>
    <row r="825" spans="1:26" ht="24.95" customHeight="1">
      <c r="A825" s="157">
        <v>180</v>
      </c>
      <c r="B825" s="154" t="s">
        <v>895</v>
      </c>
      <c r="C825" s="159" t="s">
        <v>991</v>
      </c>
      <c r="D825" s="154" t="s">
        <v>992</v>
      </c>
      <c r="E825" s="154" t="s">
        <v>110</v>
      </c>
      <c r="F825" s="155">
        <v>19.77525</v>
      </c>
      <c r="G825" s="156"/>
      <c r="H825" s="154"/>
      <c r="I825" s="156">
        <f>ROUND(F825*(G825+H825),2)</f>
        <v>0</v>
      </c>
      <c r="J825" s="154">
        <f>ROUND(F825*(N825),2)</f>
        <v>0</v>
      </c>
      <c r="K825" s="1">
        <f>ROUND(F825*(O825),2)</f>
        <v>0</v>
      </c>
      <c r="L825" s="1"/>
      <c r="M825" s="1">
        <f>ROUND(F825*(G825+H825),2)</f>
        <v>0</v>
      </c>
      <c r="N825" s="1">
        <v>0</v>
      </c>
      <c r="O825" s="1"/>
      <c r="P825" s="153">
        <f>ROUND(F825*(R825),3)</f>
        <v>0.443</v>
      </c>
      <c r="Q825" s="160"/>
      <c r="R825" s="160">
        <v>2.24E-2</v>
      </c>
      <c r="S825" s="153">
        <f>ROUND(F825*(X825),3)</f>
        <v>0</v>
      </c>
      <c r="X825">
        <v>0</v>
      </c>
      <c r="Z825">
        <v>0</v>
      </c>
    </row>
    <row r="826" spans="1:26" ht="12" customHeight="1">
      <c r="A826" s="154"/>
      <c r="B826" s="154"/>
      <c r="C826" s="158"/>
      <c r="D826" s="158" t="s">
        <v>993</v>
      </c>
      <c r="E826" s="154"/>
      <c r="F826" s="154"/>
      <c r="G826" s="154"/>
      <c r="H826" s="154"/>
      <c r="I826" s="154"/>
      <c r="J826" s="154"/>
      <c r="K826" s="1"/>
      <c r="L826" s="1"/>
      <c r="M826" s="1"/>
      <c r="N826" s="1"/>
      <c r="O826" s="1"/>
      <c r="P826" s="1"/>
      <c r="S826" s="1"/>
    </row>
    <row r="827" spans="1:26">
      <c r="A827" s="154"/>
      <c r="B827" s="154"/>
      <c r="C827" s="154"/>
      <c r="D827" s="154" t="s">
        <v>994</v>
      </c>
      <c r="E827" s="154"/>
      <c r="F827" s="155">
        <v>19.77525</v>
      </c>
      <c r="G827" s="154"/>
      <c r="H827" s="154"/>
      <c r="I827" s="154"/>
      <c r="J827" s="154"/>
      <c r="K827" s="1"/>
      <c r="L827" s="1"/>
      <c r="M827" s="1"/>
      <c r="N827" s="1"/>
      <c r="O827" s="1"/>
      <c r="P827" s="1"/>
      <c r="S827" s="1"/>
    </row>
    <row r="828" spans="1:26" ht="24.95" customHeight="1">
      <c r="A828" s="157">
        <v>181</v>
      </c>
      <c r="B828" s="154" t="s">
        <v>895</v>
      </c>
      <c r="C828" s="159" t="s">
        <v>995</v>
      </c>
      <c r="D828" s="154" t="s">
        <v>996</v>
      </c>
      <c r="E828" s="154" t="s">
        <v>110</v>
      </c>
      <c r="F828" s="155">
        <v>224.75700000000001</v>
      </c>
      <c r="G828" s="156"/>
      <c r="H828" s="154"/>
      <c r="I828" s="156">
        <f>ROUND(F828*(G828+H828),2)</f>
        <v>0</v>
      </c>
      <c r="J828" s="154">
        <f>ROUND(F828*(N828),2)</f>
        <v>0</v>
      </c>
      <c r="K828" s="1">
        <f>ROUND(F828*(O828),2)</f>
        <v>0</v>
      </c>
      <c r="L828" s="1"/>
      <c r="M828" s="1">
        <f>ROUND(F828*(G828+H828),2)</f>
        <v>0</v>
      </c>
      <c r="N828" s="1">
        <v>0</v>
      </c>
      <c r="O828" s="1"/>
      <c r="P828" s="153">
        <f>ROUND(F828*(R828),3)</f>
        <v>6.2930000000000001</v>
      </c>
      <c r="Q828" s="160"/>
      <c r="R828" s="160">
        <v>2.8000000000000001E-2</v>
      </c>
      <c r="S828" s="153">
        <f>ROUND(F828*(X828),3)</f>
        <v>0</v>
      </c>
      <c r="X828">
        <v>0</v>
      </c>
      <c r="Z828">
        <v>0</v>
      </c>
    </row>
    <row r="829" spans="1:26" ht="12" customHeight="1">
      <c r="A829" s="154"/>
      <c r="B829" s="154"/>
      <c r="C829" s="158"/>
      <c r="D829" s="158" t="s">
        <v>268</v>
      </c>
      <c r="E829" s="154"/>
      <c r="F829" s="154"/>
      <c r="G829" s="154"/>
      <c r="H829" s="154"/>
      <c r="I829" s="154"/>
      <c r="J829" s="154"/>
      <c r="K829" s="1"/>
      <c r="L829" s="1"/>
      <c r="M829" s="1"/>
      <c r="N829" s="1"/>
      <c r="O829" s="1"/>
      <c r="P829" s="1"/>
      <c r="S829" s="1"/>
    </row>
    <row r="830" spans="1:26">
      <c r="A830" s="154"/>
      <c r="B830" s="154"/>
      <c r="C830" s="154"/>
      <c r="D830" s="154" t="s">
        <v>997</v>
      </c>
      <c r="E830" s="154"/>
      <c r="F830" s="155">
        <v>224.75700000000001</v>
      </c>
      <c r="G830" s="154"/>
      <c r="H830" s="154"/>
      <c r="I830" s="154"/>
      <c r="J830" s="154"/>
      <c r="K830" s="1"/>
      <c r="L830" s="1"/>
      <c r="M830" s="1"/>
      <c r="N830" s="1"/>
      <c r="O830" s="1"/>
      <c r="P830" s="1"/>
      <c r="Q830" t="s">
        <v>90</v>
      </c>
      <c r="S830" s="1"/>
    </row>
    <row r="831" spans="1:26" ht="24.95" customHeight="1">
      <c r="A831" s="157">
        <v>182</v>
      </c>
      <c r="B831" s="154" t="s">
        <v>895</v>
      </c>
      <c r="C831" s="159" t="s">
        <v>998</v>
      </c>
      <c r="D831" s="154" t="s">
        <v>999</v>
      </c>
      <c r="E831" s="154" t="s">
        <v>110</v>
      </c>
      <c r="F831" s="155">
        <v>224.75700000000001</v>
      </c>
      <c r="G831" s="156"/>
      <c r="H831" s="154"/>
      <c r="I831" s="156">
        <f>ROUND(F831*(G831+H831),2)</f>
        <v>0</v>
      </c>
      <c r="J831" s="154">
        <f>ROUND(F831*(N831),2)</f>
        <v>0</v>
      </c>
      <c r="K831" s="1">
        <f>ROUND(F831*(O831),2)</f>
        <v>0</v>
      </c>
      <c r="L831" s="1"/>
      <c r="M831" s="1">
        <f>ROUND(F831*(G831+H831),2)</f>
        <v>0</v>
      </c>
      <c r="N831" s="1">
        <v>0</v>
      </c>
      <c r="O831" s="1"/>
      <c r="P831" s="153">
        <f>ROUND(F831*(R831),3)</f>
        <v>7.5519999999999996</v>
      </c>
      <c r="Q831" s="160"/>
      <c r="R831" s="160">
        <v>3.3599999999999998E-2</v>
      </c>
      <c r="S831" s="153">
        <f>ROUND(F831*(X831),3)</f>
        <v>0</v>
      </c>
      <c r="X831">
        <v>0</v>
      </c>
      <c r="Z831">
        <v>0</v>
      </c>
    </row>
    <row r="832" spans="1:26" ht="12" customHeight="1">
      <c r="A832" s="154"/>
      <c r="B832" s="154"/>
      <c r="C832" s="158"/>
      <c r="D832" s="158" t="s">
        <v>268</v>
      </c>
      <c r="E832" s="154"/>
      <c r="F832" s="154"/>
      <c r="G832" s="154"/>
      <c r="H832" s="154"/>
      <c r="I832" s="154"/>
      <c r="J832" s="154"/>
      <c r="K832" s="1"/>
      <c r="L832" s="1"/>
      <c r="M832" s="1"/>
      <c r="N832" s="1"/>
      <c r="O832" s="1"/>
      <c r="P832" s="1"/>
      <c r="S832" s="1"/>
    </row>
    <row r="833" spans="1:26">
      <c r="A833" s="154"/>
      <c r="B833" s="154"/>
      <c r="C833" s="154"/>
      <c r="D833" s="154" t="s">
        <v>997</v>
      </c>
      <c r="E833" s="154"/>
      <c r="F833" s="155">
        <v>224.75700000000001</v>
      </c>
      <c r="G833" s="154"/>
      <c r="H833" s="154"/>
      <c r="I833" s="154"/>
      <c r="J833" s="154"/>
      <c r="K833" s="1"/>
      <c r="L833" s="1"/>
      <c r="M833" s="1"/>
      <c r="N833" s="1"/>
      <c r="O833" s="1"/>
      <c r="P833" s="1"/>
      <c r="Q833" t="s">
        <v>90</v>
      </c>
      <c r="S833" s="1"/>
    </row>
    <row r="834" spans="1:26" ht="24.95" customHeight="1">
      <c r="A834" s="157">
        <v>183</v>
      </c>
      <c r="B834" s="154" t="s">
        <v>662</v>
      </c>
      <c r="C834" s="159" t="s">
        <v>1000</v>
      </c>
      <c r="D834" s="154" t="s">
        <v>1001</v>
      </c>
      <c r="E834" s="154" t="s">
        <v>110</v>
      </c>
      <c r="F834" s="155">
        <v>2.0655000000000001</v>
      </c>
      <c r="G834" s="156"/>
      <c r="H834" s="154"/>
      <c r="I834" s="156">
        <f>ROUND(F834*(G834+H834),2)</f>
        <v>0</v>
      </c>
      <c r="J834" s="154">
        <f>ROUND(F834*(N834),2)</f>
        <v>0</v>
      </c>
      <c r="K834" s="1">
        <f>ROUND(F834*(O834),2)</f>
        <v>0</v>
      </c>
      <c r="L834" s="1"/>
      <c r="M834" s="1">
        <f>ROUND(F834*(G834+H834),2)</f>
        <v>0</v>
      </c>
      <c r="N834" s="1">
        <v>0</v>
      </c>
      <c r="O834" s="1"/>
      <c r="P834" s="153">
        <f>ROUND(F834*(R834),3)</f>
        <v>3.0000000000000001E-3</v>
      </c>
      <c r="Q834" s="160"/>
      <c r="R834" s="160">
        <v>1.5E-3</v>
      </c>
      <c r="S834" s="153">
        <f>ROUND(F834*(X834),3)</f>
        <v>0</v>
      </c>
      <c r="X834">
        <v>0</v>
      </c>
      <c r="Z834">
        <v>0</v>
      </c>
    </row>
    <row r="835" spans="1:26" ht="12" customHeight="1">
      <c r="A835" s="154"/>
      <c r="B835" s="154"/>
      <c r="C835" s="158"/>
      <c r="D835" s="158" t="s">
        <v>1002</v>
      </c>
      <c r="E835" s="154"/>
      <c r="F835" s="154"/>
      <c r="G835" s="154"/>
      <c r="H835" s="154"/>
      <c r="I835" s="154"/>
      <c r="J835" s="154"/>
      <c r="K835" s="1"/>
      <c r="L835" s="1"/>
      <c r="M835" s="1"/>
      <c r="N835" s="1"/>
      <c r="O835" s="1"/>
      <c r="P835" s="1"/>
      <c r="S835" s="1"/>
    </row>
    <row r="836" spans="1:26">
      <c r="A836" s="154"/>
      <c r="B836" s="154"/>
      <c r="C836" s="154"/>
      <c r="D836" s="154" t="s">
        <v>1003</v>
      </c>
      <c r="E836" s="154"/>
      <c r="F836" s="155">
        <v>2.0655000000000001</v>
      </c>
      <c r="G836" s="154"/>
      <c r="H836" s="154"/>
      <c r="I836" s="154"/>
      <c r="J836" s="154"/>
      <c r="K836" s="1"/>
      <c r="L836" s="1"/>
      <c r="M836" s="1"/>
      <c r="N836" s="1"/>
      <c r="O836" s="1"/>
      <c r="P836" s="1"/>
      <c r="Q836" t="s">
        <v>90</v>
      </c>
      <c r="S836" s="1"/>
    </row>
    <row r="837" spans="1:26" ht="24.95" customHeight="1">
      <c r="A837" s="157">
        <v>184</v>
      </c>
      <c r="B837" s="154" t="s">
        <v>662</v>
      </c>
      <c r="C837" s="159" t="s">
        <v>1004</v>
      </c>
      <c r="D837" s="154" t="s">
        <v>1005</v>
      </c>
      <c r="E837" s="154" t="s">
        <v>110</v>
      </c>
      <c r="F837" s="155">
        <v>1192.905</v>
      </c>
      <c r="G837" s="156"/>
      <c r="H837" s="154"/>
      <c r="I837" s="156">
        <f>ROUND(F837*(G837+H837),2)</f>
        <v>0</v>
      </c>
      <c r="J837" s="154">
        <f>ROUND(F837*(N837),2)</f>
        <v>0</v>
      </c>
      <c r="K837" s="1">
        <f>ROUND(F837*(O837),2)</f>
        <v>0</v>
      </c>
      <c r="L837" s="1"/>
      <c r="M837" s="1">
        <f>ROUND(F837*(G837+H837),2)</f>
        <v>0</v>
      </c>
      <c r="N837" s="1">
        <v>0</v>
      </c>
      <c r="O837" s="1"/>
      <c r="P837" s="153">
        <f>ROUND(F837*(R837),3)</f>
        <v>4.7720000000000002</v>
      </c>
      <c r="Q837" s="160"/>
      <c r="R837" s="160">
        <v>4.0000000000000001E-3</v>
      </c>
      <c r="S837" s="153">
        <f>ROUND(F837*(X837),3)</f>
        <v>0</v>
      </c>
      <c r="X837">
        <v>0</v>
      </c>
      <c r="Z837">
        <v>0</v>
      </c>
    </row>
    <row r="838" spans="1:26" ht="12" customHeight="1">
      <c r="A838" s="154"/>
      <c r="B838" s="154"/>
      <c r="C838" s="158"/>
      <c r="D838" s="158" t="s">
        <v>938</v>
      </c>
      <c r="E838" s="154"/>
      <c r="F838" s="154"/>
      <c r="G838" s="154"/>
      <c r="H838" s="154"/>
      <c r="I838" s="154"/>
      <c r="J838" s="154"/>
      <c r="K838" s="1"/>
      <c r="L838" s="1"/>
      <c r="M838" s="1"/>
      <c r="N838" s="1"/>
      <c r="O838" s="1"/>
      <c r="P838" s="1"/>
      <c r="S838" s="1"/>
    </row>
    <row r="839" spans="1:26">
      <c r="A839" s="154"/>
      <c r="B839" s="154"/>
      <c r="C839" s="154"/>
      <c r="D839" s="154" t="s">
        <v>1006</v>
      </c>
      <c r="E839" s="154"/>
      <c r="F839" s="155">
        <v>1192.905</v>
      </c>
      <c r="G839" s="154"/>
      <c r="H839" s="154"/>
      <c r="I839" s="154"/>
      <c r="J839" s="154"/>
      <c r="K839" s="1"/>
      <c r="L839" s="1"/>
      <c r="M839" s="1"/>
      <c r="N839" s="1"/>
      <c r="O839" s="1"/>
      <c r="P839" s="1"/>
      <c r="Q839" t="s">
        <v>90</v>
      </c>
      <c r="S839" s="1"/>
    </row>
    <row r="840" spans="1:26" ht="24.95" customHeight="1">
      <c r="A840" s="157">
        <v>185</v>
      </c>
      <c r="B840" s="154" t="s">
        <v>662</v>
      </c>
      <c r="C840" s="159" t="s">
        <v>1007</v>
      </c>
      <c r="D840" s="154" t="s">
        <v>1008</v>
      </c>
      <c r="E840" s="154" t="s">
        <v>110</v>
      </c>
      <c r="F840" s="155">
        <v>14.636999999999999</v>
      </c>
      <c r="G840" s="156"/>
      <c r="H840" s="154"/>
      <c r="I840" s="156">
        <f>ROUND(F840*(G840+H840),2)</f>
        <v>0</v>
      </c>
      <c r="J840" s="154">
        <f>ROUND(F840*(N840),2)</f>
        <v>0</v>
      </c>
      <c r="K840" s="1">
        <f>ROUND(F840*(O840),2)</f>
        <v>0</v>
      </c>
      <c r="L840" s="1"/>
      <c r="M840" s="1">
        <f>ROUND(F840*(G840+H840),2)</f>
        <v>0</v>
      </c>
      <c r="N840" s="1">
        <v>0</v>
      </c>
      <c r="O840" s="1"/>
      <c r="P840" s="153">
        <f>ROUND(F840*(R840),3)</f>
        <v>0.11700000000000001</v>
      </c>
      <c r="Q840" s="160"/>
      <c r="R840" s="160">
        <v>8.0000000000000002E-3</v>
      </c>
      <c r="S840" s="153">
        <f>ROUND(F840*(X840),3)</f>
        <v>0</v>
      </c>
      <c r="X840">
        <v>0</v>
      </c>
      <c r="Z840">
        <v>0</v>
      </c>
    </row>
    <row r="841" spans="1:26" ht="12" customHeight="1">
      <c r="A841" s="154"/>
      <c r="B841" s="154"/>
      <c r="C841" s="158"/>
      <c r="D841" s="158" t="s">
        <v>93</v>
      </c>
      <c r="E841" s="154"/>
      <c r="F841" s="154"/>
      <c r="G841" s="154"/>
      <c r="H841" s="154"/>
      <c r="I841" s="154"/>
      <c r="J841" s="154"/>
      <c r="K841" s="1"/>
      <c r="L841" s="1"/>
      <c r="M841" s="1"/>
      <c r="N841" s="1"/>
      <c r="O841" s="1"/>
      <c r="P841" s="1"/>
      <c r="S841" s="1"/>
    </row>
    <row r="842" spans="1:26">
      <c r="A842" s="154"/>
      <c r="B842" s="154"/>
      <c r="C842" s="154"/>
      <c r="D842" s="154" t="s">
        <v>1009</v>
      </c>
      <c r="E842" s="154"/>
      <c r="F842" s="155">
        <v>14.636999999999999</v>
      </c>
      <c r="G842" s="154"/>
      <c r="H842" s="154"/>
      <c r="I842" s="154"/>
      <c r="J842" s="154"/>
      <c r="K842" s="1"/>
      <c r="L842" s="1"/>
      <c r="M842" s="1"/>
      <c r="N842" s="1"/>
      <c r="O842" s="1"/>
      <c r="P842" s="1"/>
      <c r="S842" s="1"/>
    </row>
    <row r="843" spans="1:26" ht="24.95" customHeight="1">
      <c r="A843" s="157">
        <v>186</v>
      </c>
      <c r="B843" s="154" t="s">
        <v>662</v>
      </c>
      <c r="C843" s="159" t="s">
        <v>1010</v>
      </c>
      <c r="D843" s="154" t="s">
        <v>1011</v>
      </c>
      <c r="E843" s="154" t="s">
        <v>110</v>
      </c>
      <c r="F843" s="155">
        <v>29.702400000000001</v>
      </c>
      <c r="G843" s="156"/>
      <c r="H843" s="154"/>
      <c r="I843" s="156">
        <f>ROUND(F843*(G843+H843),2)</f>
        <v>0</v>
      </c>
      <c r="J843" s="154">
        <f>ROUND(F843*(N843),2)</f>
        <v>0</v>
      </c>
      <c r="K843" s="1">
        <f>ROUND(F843*(O843),2)</f>
        <v>0</v>
      </c>
      <c r="L843" s="1"/>
      <c r="M843" s="1">
        <f>ROUND(F843*(G843+H843),2)</f>
        <v>0</v>
      </c>
      <c r="N843" s="1">
        <v>0</v>
      </c>
      <c r="O843" s="1"/>
      <c r="P843" s="153">
        <f>ROUND(F843*(R843),3)</f>
        <v>0.11899999999999999</v>
      </c>
      <c r="Q843" s="160"/>
      <c r="R843" s="160">
        <v>4.0000000000000001E-3</v>
      </c>
      <c r="S843" s="153">
        <f>ROUND(F843*(X843),3)</f>
        <v>0</v>
      </c>
      <c r="X843">
        <v>0</v>
      </c>
      <c r="Z843">
        <v>0</v>
      </c>
    </row>
    <row r="844" spans="1:26" ht="12" customHeight="1">
      <c r="A844" s="154"/>
      <c r="B844" s="154"/>
      <c r="C844" s="158"/>
      <c r="D844" s="158" t="s">
        <v>582</v>
      </c>
      <c r="E844" s="154"/>
      <c r="F844" s="154"/>
      <c r="G844" s="154"/>
      <c r="H844" s="154"/>
      <c r="I844" s="154"/>
      <c r="J844" s="154"/>
      <c r="K844" s="1"/>
      <c r="L844" s="1"/>
      <c r="M844" s="1"/>
      <c r="N844" s="1"/>
      <c r="O844" s="1"/>
      <c r="P844" s="1"/>
      <c r="S844" s="1"/>
    </row>
    <row r="845" spans="1:26">
      <c r="A845" s="154"/>
      <c r="B845" s="154"/>
      <c r="C845" s="154"/>
      <c r="D845" s="154" t="s">
        <v>1012</v>
      </c>
      <c r="E845" s="154"/>
      <c r="F845" s="155">
        <v>29.702400000000001</v>
      </c>
      <c r="G845" s="154"/>
      <c r="H845" s="154"/>
      <c r="I845" s="154"/>
      <c r="J845" s="154"/>
      <c r="K845" s="1"/>
      <c r="L845" s="1"/>
      <c r="M845" s="1"/>
      <c r="N845" s="1"/>
      <c r="O845" s="1"/>
      <c r="P845" s="1"/>
      <c r="Q845" t="s">
        <v>90</v>
      </c>
      <c r="S845" s="1"/>
    </row>
    <row r="846" spans="1:26">
      <c r="A846" s="144"/>
      <c r="B846" s="144"/>
      <c r="C846" s="144"/>
      <c r="D846" s="144" t="s">
        <v>56</v>
      </c>
      <c r="E846" s="144"/>
      <c r="F846" s="144"/>
      <c r="G846" s="146">
        <f>ROUND((SUM(L774:L845))/1,2)</f>
        <v>0</v>
      </c>
      <c r="H846" s="146">
        <f>ROUND((SUM(M774:M845))/1,2)</f>
        <v>0</v>
      </c>
      <c r="I846" s="146">
        <f>ROUND((SUM(I774:I845))/1,2)</f>
        <v>0</v>
      </c>
      <c r="J846" s="144"/>
      <c r="K846" s="144"/>
      <c r="L846" s="144">
        <f>ROUND((SUM(L774:L845))/1,2)</f>
        <v>0</v>
      </c>
      <c r="M846" s="144">
        <f>ROUND((SUM(M774:M845))/1,2)</f>
        <v>0</v>
      </c>
      <c r="N846" s="144"/>
      <c r="O846" s="144"/>
      <c r="P846" s="161">
        <f>ROUND((SUM(P774:P845))/1,2)</f>
        <v>20.65</v>
      </c>
      <c r="Q846" s="142"/>
      <c r="R846" s="142"/>
      <c r="S846" s="161">
        <f>ROUND((SUM(S774:S845))/1,2)</f>
        <v>0</v>
      </c>
      <c r="T846" s="142"/>
      <c r="U846" s="142"/>
      <c r="V846" s="142"/>
      <c r="W846" s="142"/>
      <c r="X846" s="142"/>
      <c r="Y846" s="142"/>
      <c r="Z846" s="142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S847" s="1"/>
    </row>
    <row r="848" spans="1:26">
      <c r="A848" s="144"/>
      <c r="B848" s="144"/>
      <c r="C848" s="144"/>
      <c r="D848" s="144" t="s">
        <v>57</v>
      </c>
      <c r="E848" s="144"/>
      <c r="F848" s="144"/>
      <c r="G848" s="144"/>
      <c r="H848" s="144"/>
      <c r="I848" s="144"/>
      <c r="J848" s="144"/>
      <c r="K848" s="144"/>
      <c r="L848" s="144"/>
      <c r="M848" s="144"/>
      <c r="N848" s="144"/>
      <c r="O848" s="144"/>
      <c r="P848" s="144"/>
      <c r="Q848" s="142"/>
      <c r="R848" s="142"/>
      <c r="S848" s="144"/>
      <c r="T848" s="142"/>
      <c r="U848" s="142"/>
      <c r="V848" s="142"/>
      <c r="W848" s="142"/>
      <c r="X848" s="142"/>
      <c r="Y848" s="142"/>
      <c r="Z848" s="142"/>
    </row>
    <row r="849" spans="1:26" ht="24.95" customHeight="1">
      <c r="A849" s="157">
        <v>187</v>
      </c>
      <c r="B849" s="154" t="s">
        <v>1013</v>
      </c>
      <c r="C849" s="159" t="s">
        <v>1014</v>
      </c>
      <c r="D849" s="154" t="s">
        <v>1015</v>
      </c>
      <c r="E849" s="154" t="s">
        <v>1016</v>
      </c>
      <c r="F849" s="155">
        <v>1</v>
      </c>
      <c r="G849" s="156"/>
      <c r="H849" s="154"/>
      <c r="I849" s="156">
        <f>ROUND(F849*(G849+H849),2)</f>
        <v>0</v>
      </c>
      <c r="J849" s="154">
        <f>ROUND(F849*(N849),2)</f>
        <v>0</v>
      </c>
      <c r="K849" s="1">
        <f>ROUND(F849*(O849),2)</f>
        <v>0</v>
      </c>
      <c r="L849" s="1"/>
      <c r="M849" s="1">
        <f>ROUND(F849*(G849+H849),2)</f>
        <v>0</v>
      </c>
      <c r="N849" s="1">
        <v>0</v>
      </c>
      <c r="O849" s="1"/>
      <c r="P849" s="153">
        <f>ROUND(F849*(R849),3)</f>
        <v>0.02</v>
      </c>
      <c r="Q849" s="160"/>
      <c r="R849" s="160">
        <v>1.9599999999999999E-2</v>
      </c>
      <c r="S849" s="153">
        <f>ROUND(F849*(X849),3)</f>
        <v>0</v>
      </c>
      <c r="X849">
        <v>0</v>
      </c>
      <c r="Z849">
        <v>0</v>
      </c>
    </row>
    <row r="850" spans="1:26">
      <c r="A850" s="144"/>
      <c r="B850" s="144"/>
      <c r="C850" s="144"/>
      <c r="D850" s="144" t="s">
        <v>57</v>
      </c>
      <c r="E850" s="144"/>
      <c r="F850" s="144"/>
      <c r="G850" s="146">
        <f>ROUND((SUM(L848:L849))/1,2)</f>
        <v>0</v>
      </c>
      <c r="H850" s="146">
        <f>ROUND((SUM(M848:M849))/1,2)</f>
        <v>0</v>
      </c>
      <c r="I850" s="146">
        <f>ROUND((SUM(I848:I849))/1,2)</f>
        <v>0</v>
      </c>
      <c r="J850" s="144"/>
      <c r="K850" s="144"/>
      <c r="L850" s="144">
        <f>ROUND((SUM(L848:L849))/1,2)</f>
        <v>0</v>
      </c>
      <c r="M850" s="144">
        <f>ROUND((SUM(M848:M849))/1,2)</f>
        <v>0</v>
      </c>
      <c r="N850" s="144"/>
      <c r="O850" s="144"/>
      <c r="P850" s="161">
        <f>ROUND((SUM(P848:P849))/1,2)</f>
        <v>0.02</v>
      </c>
      <c r="Q850" s="142"/>
      <c r="R850" s="142"/>
      <c r="S850" s="161">
        <f>ROUND((SUM(S848:S849))/1,2)</f>
        <v>0</v>
      </c>
      <c r="T850" s="142"/>
      <c r="U850" s="142"/>
      <c r="V850" s="142"/>
      <c r="W850" s="142"/>
      <c r="X850" s="142"/>
      <c r="Y850" s="142"/>
      <c r="Z850" s="142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S851" s="1"/>
    </row>
    <row r="852" spans="1:26">
      <c r="A852" s="144"/>
      <c r="B852" s="144"/>
      <c r="C852" s="144"/>
      <c r="D852" s="144" t="s">
        <v>58</v>
      </c>
      <c r="E852" s="144"/>
      <c r="F852" s="144"/>
      <c r="G852" s="144"/>
      <c r="H852" s="144"/>
      <c r="I852" s="144"/>
      <c r="J852" s="144"/>
      <c r="K852" s="144"/>
      <c r="L852" s="144"/>
      <c r="M852" s="144"/>
      <c r="N852" s="144"/>
      <c r="O852" s="144"/>
      <c r="P852" s="144"/>
      <c r="Q852" s="142"/>
      <c r="R852" s="142"/>
      <c r="S852" s="144"/>
      <c r="T852" s="142"/>
      <c r="U852" s="142"/>
      <c r="V852" s="142"/>
      <c r="W852" s="142"/>
      <c r="X852" s="142"/>
      <c r="Y852" s="142"/>
      <c r="Z852" s="142"/>
    </row>
    <row r="853" spans="1:26" ht="24.95" customHeight="1">
      <c r="A853" s="157">
        <v>188</v>
      </c>
      <c r="B853" s="154" t="s">
        <v>1017</v>
      </c>
      <c r="C853" s="159" t="s">
        <v>1018</v>
      </c>
      <c r="D853" s="154" t="s">
        <v>1019</v>
      </c>
      <c r="E853" s="154" t="s">
        <v>1020</v>
      </c>
      <c r="F853" s="155">
        <v>1</v>
      </c>
      <c r="G853" s="156"/>
      <c r="H853" s="154"/>
      <c r="I853" s="156">
        <f>ROUND(F853*(G853+H853),2)</f>
        <v>0</v>
      </c>
      <c r="J853" s="154">
        <f>ROUND(F853*(N853),2)</f>
        <v>0</v>
      </c>
      <c r="K853" s="1">
        <f>ROUND(F853*(O853),2)</f>
        <v>0</v>
      </c>
      <c r="L853" s="1"/>
      <c r="M853" s="1">
        <f>ROUND(F853*(G853+H853),2)</f>
        <v>0</v>
      </c>
      <c r="N853" s="1">
        <v>0</v>
      </c>
      <c r="O853" s="1"/>
      <c r="P853" s="153">
        <f>ROUND(F853*(R853),3)</f>
        <v>7.0000000000000001E-3</v>
      </c>
      <c r="Q853" s="160"/>
      <c r="R853" s="160">
        <v>6.6299999999999996E-3</v>
      </c>
      <c r="S853" s="153">
        <f>ROUND(F853*(X853),3)</f>
        <v>0</v>
      </c>
      <c r="X853">
        <v>0</v>
      </c>
      <c r="Z853">
        <v>0</v>
      </c>
    </row>
    <row r="854" spans="1:26">
      <c r="A854" s="144"/>
      <c r="B854" s="144"/>
      <c r="C854" s="144"/>
      <c r="D854" s="144" t="s">
        <v>58</v>
      </c>
      <c r="E854" s="144"/>
      <c r="F854" s="144"/>
      <c r="G854" s="146">
        <f>ROUND((SUM(L852:L853))/1,2)</f>
        <v>0</v>
      </c>
      <c r="H854" s="146">
        <f>ROUND((SUM(M852:M853))/1,2)</f>
        <v>0</v>
      </c>
      <c r="I854" s="146">
        <f>ROUND((SUM(I852:I853))/1,2)</f>
        <v>0</v>
      </c>
      <c r="J854" s="144"/>
      <c r="K854" s="144"/>
      <c r="L854" s="144">
        <f>ROUND((SUM(L852:L853))/1,2)</f>
        <v>0</v>
      </c>
      <c r="M854" s="144">
        <f>ROUND((SUM(M852:M853))/1,2)</f>
        <v>0</v>
      </c>
      <c r="N854" s="144"/>
      <c r="O854" s="144"/>
      <c r="P854" s="161">
        <f>ROUND((SUM(P852:P853))/1,2)</f>
        <v>0.01</v>
      </c>
      <c r="Q854" s="142"/>
      <c r="R854" s="142"/>
      <c r="S854" s="161">
        <f>ROUND((SUM(S852:S853))/1,2)</f>
        <v>0</v>
      </c>
      <c r="T854" s="142"/>
      <c r="U854" s="142"/>
      <c r="V854" s="142"/>
      <c r="W854" s="142"/>
      <c r="X854" s="142"/>
      <c r="Y854" s="142"/>
      <c r="Z854" s="142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S855" s="1"/>
    </row>
    <row r="856" spans="1:26">
      <c r="A856" s="144"/>
      <c r="B856" s="144"/>
      <c r="C856" s="144"/>
      <c r="D856" s="144" t="s">
        <v>59</v>
      </c>
      <c r="E856" s="144"/>
      <c r="F856" s="144"/>
      <c r="G856" s="144"/>
      <c r="H856" s="144"/>
      <c r="I856" s="144"/>
      <c r="J856" s="144"/>
      <c r="K856" s="144"/>
      <c r="L856" s="144"/>
      <c r="M856" s="144"/>
      <c r="N856" s="144"/>
      <c r="O856" s="144"/>
      <c r="P856" s="144"/>
      <c r="Q856" s="142"/>
      <c r="R856" s="142"/>
      <c r="S856" s="144"/>
      <c r="T856" s="142"/>
      <c r="U856" s="142"/>
      <c r="V856" s="142"/>
      <c r="W856" s="142"/>
      <c r="X856" s="142"/>
      <c r="Y856" s="142"/>
      <c r="Z856" s="142"/>
    </row>
    <row r="857" spans="1:26" ht="24.95" customHeight="1">
      <c r="A857" s="157">
        <v>189</v>
      </c>
      <c r="B857" s="154" t="s">
        <v>1021</v>
      </c>
      <c r="C857" s="159" t="s">
        <v>1022</v>
      </c>
      <c r="D857" s="154" t="s">
        <v>1023</v>
      </c>
      <c r="E857" s="154" t="s">
        <v>110</v>
      </c>
      <c r="F857" s="155">
        <v>7</v>
      </c>
      <c r="G857" s="156"/>
      <c r="H857" s="154"/>
      <c r="I857" s="156">
        <f>ROUND(F857*(G857+H857),2)</f>
        <v>0</v>
      </c>
      <c r="J857" s="154">
        <f>ROUND(F857*(N857),2)</f>
        <v>0</v>
      </c>
      <c r="K857" s="1">
        <f>ROUND(F857*(O857),2)</f>
        <v>0</v>
      </c>
      <c r="L857" s="1"/>
      <c r="M857" s="1">
        <f>ROUND(F857*(G857+H857),2)</f>
        <v>0</v>
      </c>
      <c r="N857" s="1">
        <v>0</v>
      </c>
      <c r="O857" s="1"/>
      <c r="P857" s="153">
        <f>ROUND(F857*(R857),3)</f>
        <v>0.875</v>
      </c>
      <c r="Q857" s="160"/>
      <c r="R857" s="160">
        <v>0.12497999999999999</v>
      </c>
      <c r="S857" s="153">
        <f>ROUND(F857*(X857),3)</f>
        <v>0</v>
      </c>
      <c r="X857">
        <v>0</v>
      </c>
      <c r="Z857">
        <v>0</v>
      </c>
    </row>
    <row r="858" spans="1:26" ht="12" customHeight="1">
      <c r="A858" s="154"/>
      <c r="B858" s="154"/>
      <c r="C858" s="158"/>
      <c r="D858" s="158" t="s">
        <v>132</v>
      </c>
      <c r="E858" s="154"/>
      <c r="F858" s="154"/>
      <c r="G858" s="154"/>
      <c r="H858" s="154"/>
      <c r="I858" s="154"/>
      <c r="J858" s="154"/>
      <c r="K858" s="1"/>
      <c r="L858" s="1"/>
      <c r="M858" s="1"/>
      <c r="N858" s="1"/>
      <c r="O858" s="1"/>
      <c r="P858" s="1"/>
      <c r="S858" s="1"/>
    </row>
    <row r="859" spans="1:26">
      <c r="A859" s="154"/>
      <c r="B859" s="154"/>
      <c r="C859" s="154"/>
      <c r="D859" s="154" t="s">
        <v>1024</v>
      </c>
      <c r="E859" s="154"/>
      <c r="F859" s="155">
        <v>0.72</v>
      </c>
      <c r="G859" s="154"/>
      <c r="H859" s="154"/>
      <c r="I859" s="154"/>
      <c r="J859" s="154"/>
      <c r="K859" s="1"/>
      <c r="L859" s="1"/>
      <c r="M859" s="1"/>
      <c r="N859" s="1"/>
      <c r="O859" s="1"/>
      <c r="P859" s="1"/>
      <c r="Q859" t="s">
        <v>134</v>
      </c>
      <c r="S859" s="1"/>
    </row>
    <row r="860" spans="1:26" ht="12" customHeight="1">
      <c r="A860" s="154"/>
      <c r="B860" s="154"/>
      <c r="C860" s="158"/>
      <c r="D860" s="158" t="s">
        <v>886</v>
      </c>
      <c r="E860" s="154"/>
      <c r="F860" s="154"/>
      <c r="G860" s="154"/>
      <c r="H860" s="154"/>
      <c r="I860" s="154"/>
      <c r="J860" s="154"/>
      <c r="K860" s="1"/>
      <c r="L860" s="1"/>
      <c r="M860" s="1"/>
      <c r="N860" s="1"/>
      <c r="O860" s="1"/>
      <c r="P860" s="1"/>
      <c r="S860" s="1"/>
    </row>
    <row r="861" spans="1:26">
      <c r="A861" s="154"/>
      <c r="B861" s="154"/>
      <c r="C861" s="154"/>
      <c r="D861" s="154" t="s">
        <v>1025</v>
      </c>
      <c r="E861" s="154"/>
      <c r="F861" s="155">
        <v>5.88</v>
      </c>
      <c r="G861" s="154"/>
      <c r="H861" s="154"/>
      <c r="I861" s="154"/>
      <c r="J861" s="154"/>
      <c r="K861" s="1"/>
      <c r="L861" s="1"/>
      <c r="M861" s="1"/>
      <c r="N861" s="1"/>
      <c r="O861" s="1"/>
      <c r="P861" s="1"/>
      <c r="Q861" t="s">
        <v>134</v>
      </c>
      <c r="S861" s="1"/>
    </row>
    <row r="862" spans="1:26" ht="12" customHeight="1">
      <c r="A862" s="154"/>
      <c r="B862" s="154"/>
      <c r="C862" s="158"/>
      <c r="D862" s="158" t="s">
        <v>151</v>
      </c>
      <c r="E862" s="154"/>
      <c r="F862" s="154"/>
      <c r="G862" s="154"/>
      <c r="H862" s="154"/>
      <c r="I862" s="154"/>
      <c r="J862" s="154"/>
      <c r="K862" s="1"/>
      <c r="L862" s="1"/>
      <c r="M862" s="1"/>
      <c r="N862" s="1"/>
      <c r="O862" s="1"/>
      <c r="P862" s="1"/>
      <c r="S862" s="1"/>
    </row>
    <row r="863" spans="1:26">
      <c r="A863" s="154"/>
      <c r="B863" s="154"/>
      <c r="C863" s="154"/>
      <c r="D863" s="154" t="s">
        <v>1026</v>
      </c>
      <c r="E863" s="154"/>
      <c r="F863" s="155">
        <v>0.4</v>
      </c>
      <c r="G863" s="154"/>
      <c r="H863" s="154"/>
      <c r="I863" s="154"/>
      <c r="J863" s="154"/>
      <c r="K863" s="1"/>
      <c r="L863" s="1"/>
      <c r="M863" s="1"/>
      <c r="N863" s="1"/>
      <c r="O863" s="1"/>
      <c r="P863" s="1"/>
      <c r="Q863" t="s">
        <v>134</v>
      </c>
      <c r="S863" s="1"/>
    </row>
    <row r="864" spans="1:26" ht="24.95" customHeight="1">
      <c r="A864" s="157">
        <v>190</v>
      </c>
      <c r="B864" s="154" t="s">
        <v>1021</v>
      </c>
      <c r="C864" s="159" t="s">
        <v>1027</v>
      </c>
      <c r="D864" s="154" t="s">
        <v>1028</v>
      </c>
      <c r="E864" s="154" t="s">
        <v>890</v>
      </c>
      <c r="F864" s="155">
        <v>1.6649150253241498</v>
      </c>
      <c r="G864" s="156"/>
      <c r="H864" s="154"/>
      <c r="I864" s="156">
        <f>ROUND(F864*(G864+H864),2)</f>
        <v>0</v>
      </c>
      <c r="J864" s="154">
        <f>ROUND(F864*(N864),2)</f>
        <v>0</v>
      </c>
      <c r="K864" s="1">
        <f>ROUND(F864*(O864),2)</f>
        <v>0</v>
      </c>
      <c r="L864" s="1"/>
      <c r="M864" s="1">
        <f>ROUND(F864*(G864+H864),2)</f>
        <v>0</v>
      </c>
      <c r="N864" s="1">
        <v>0</v>
      </c>
      <c r="O864" s="1"/>
      <c r="P864" s="153">
        <f>ROUND(F864*(R864),3)</f>
        <v>0</v>
      </c>
      <c r="Q864" s="160"/>
      <c r="R864" s="160">
        <v>0</v>
      </c>
      <c r="S864" s="153">
        <f>ROUND(F864*(X864),3)</f>
        <v>0</v>
      </c>
      <c r="X864">
        <v>0</v>
      </c>
      <c r="Z864">
        <v>0</v>
      </c>
    </row>
    <row r="865" spans="1:26">
      <c r="A865" s="144"/>
      <c r="B865" s="144"/>
      <c r="C865" s="144"/>
      <c r="D865" s="144" t="s">
        <v>59</v>
      </c>
      <c r="E865" s="144"/>
      <c r="F865" s="144"/>
      <c r="G865" s="146">
        <f>ROUND((SUM(L856:L864))/1,2)</f>
        <v>0</v>
      </c>
      <c r="H865" s="146">
        <f>ROUND((SUM(M856:M864))/1,2)</f>
        <v>0</v>
      </c>
      <c r="I865" s="146">
        <f>ROUND((SUM(I856:I864))/1,2)</f>
        <v>0</v>
      </c>
      <c r="J865" s="144"/>
      <c r="K865" s="144"/>
      <c r="L865" s="144">
        <f>ROUND((SUM(L856:L864))/1,2)</f>
        <v>0</v>
      </c>
      <c r="M865" s="144">
        <f>ROUND((SUM(M856:M864))/1,2)</f>
        <v>0</v>
      </c>
      <c r="N865" s="144"/>
      <c r="O865" s="144"/>
      <c r="P865" s="161">
        <f>ROUND((SUM(P856:P864))/1,2)</f>
        <v>0.88</v>
      </c>
      <c r="Q865" s="142"/>
      <c r="R865" s="142"/>
      <c r="S865" s="161">
        <f>ROUND((SUM(S856:S864))/1,2)</f>
        <v>0</v>
      </c>
      <c r="T865" s="142"/>
      <c r="U865" s="142"/>
      <c r="V865" s="142"/>
      <c r="W865" s="142"/>
      <c r="X865" s="142"/>
      <c r="Y865" s="142"/>
      <c r="Z865" s="142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S866" s="1"/>
    </row>
    <row r="867" spans="1:26">
      <c r="A867" s="144"/>
      <c r="B867" s="144"/>
      <c r="C867" s="144"/>
      <c r="D867" s="144" t="s">
        <v>60</v>
      </c>
      <c r="E867" s="144"/>
      <c r="F867" s="144"/>
      <c r="G867" s="144"/>
      <c r="H867" s="144"/>
      <c r="I867" s="144"/>
      <c r="J867" s="144"/>
      <c r="K867" s="144"/>
      <c r="L867" s="144"/>
      <c r="M867" s="144"/>
      <c r="N867" s="144"/>
      <c r="O867" s="144"/>
      <c r="P867" s="144"/>
      <c r="Q867" s="142"/>
      <c r="R867" s="142"/>
      <c r="S867" s="144"/>
      <c r="T867" s="142"/>
      <c r="U867" s="142"/>
      <c r="V867" s="142"/>
      <c r="W867" s="142"/>
      <c r="X867" s="142"/>
      <c r="Y867" s="142"/>
      <c r="Z867" s="142"/>
    </row>
    <row r="868" spans="1:26" ht="24.95" customHeight="1">
      <c r="A868" s="157">
        <v>191</v>
      </c>
      <c r="B868" s="154" t="s">
        <v>1029</v>
      </c>
      <c r="C868" s="159" t="s">
        <v>1030</v>
      </c>
      <c r="D868" s="154" t="s">
        <v>1031</v>
      </c>
      <c r="E868" s="154" t="s">
        <v>267</v>
      </c>
      <c r="F868" s="155">
        <v>71.400000000000006</v>
      </c>
      <c r="G868" s="156"/>
      <c r="H868" s="154"/>
      <c r="I868" s="156">
        <f>ROUND(F868*(G868+H868),2)</f>
        <v>0</v>
      </c>
      <c r="J868" s="154">
        <f>ROUND(F868*(N868),2)</f>
        <v>0</v>
      </c>
      <c r="K868" s="1">
        <f>ROUND(F868*(O868),2)</f>
        <v>0</v>
      </c>
      <c r="L868" s="1"/>
      <c r="M868" s="1">
        <f>ROUND(F868*(G868+H868),2)</f>
        <v>0</v>
      </c>
      <c r="N868" s="1">
        <v>0</v>
      </c>
      <c r="O868" s="1"/>
      <c r="P868" s="153">
        <f>ROUND(F868*(R868),3)</f>
        <v>7.0999999999999994E-2</v>
      </c>
      <c r="Q868" s="160"/>
      <c r="R868" s="160">
        <v>9.8999999999999999E-4</v>
      </c>
      <c r="S868" s="153">
        <f>ROUND(F868*(X868),3)</f>
        <v>0</v>
      </c>
      <c r="X868">
        <v>0</v>
      </c>
      <c r="Z868">
        <v>0</v>
      </c>
    </row>
    <row r="869" spans="1:26" ht="12" customHeight="1">
      <c r="A869" s="154"/>
      <c r="B869" s="154"/>
      <c r="C869" s="158"/>
      <c r="D869" s="158" t="s">
        <v>1032</v>
      </c>
      <c r="E869" s="154"/>
      <c r="F869" s="154"/>
      <c r="G869" s="154"/>
      <c r="H869" s="154"/>
      <c r="I869" s="154"/>
      <c r="J869" s="154"/>
      <c r="K869" s="1"/>
      <c r="L869" s="1"/>
      <c r="M869" s="1"/>
      <c r="N869" s="1"/>
      <c r="O869" s="1"/>
      <c r="P869" s="1"/>
      <c r="S869" s="1"/>
    </row>
    <row r="870" spans="1:26">
      <c r="A870" s="154"/>
      <c r="B870" s="154"/>
      <c r="C870" s="154"/>
      <c r="D870" s="154" t="s">
        <v>1033</v>
      </c>
      <c r="E870" s="154"/>
      <c r="F870" s="155">
        <v>17.8</v>
      </c>
      <c r="G870" s="154"/>
      <c r="H870" s="154"/>
      <c r="I870" s="154"/>
      <c r="J870" s="154"/>
      <c r="K870" s="1"/>
      <c r="L870" s="1"/>
      <c r="M870" s="1"/>
      <c r="N870" s="1"/>
      <c r="O870" s="1"/>
      <c r="P870" s="1"/>
      <c r="S870" s="1"/>
    </row>
    <row r="871" spans="1:26" ht="12" customHeight="1">
      <c r="A871" s="154"/>
      <c r="B871" s="154"/>
      <c r="C871" s="158"/>
      <c r="D871" s="158" t="s">
        <v>1034</v>
      </c>
      <c r="E871" s="154"/>
      <c r="F871" s="154"/>
      <c r="G871" s="154"/>
      <c r="H871" s="154"/>
      <c r="I871" s="154"/>
      <c r="J871" s="154"/>
      <c r="K871" s="1"/>
      <c r="L871" s="1"/>
      <c r="M871" s="1"/>
      <c r="N871" s="1"/>
      <c r="O871" s="1"/>
      <c r="P871" s="1"/>
      <c r="S871" s="1"/>
    </row>
    <row r="872" spans="1:26">
      <c r="A872" s="154"/>
      <c r="B872" s="154"/>
      <c r="C872" s="154"/>
      <c r="D872" s="154" t="s">
        <v>1035</v>
      </c>
      <c r="E872" s="154"/>
      <c r="F872" s="155">
        <v>24.200000000000003</v>
      </c>
      <c r="G872" s="154"/>
      <c r="H872" s="154"/>
      <c r="I872" s="154"/>
      <c r="J872" s="154"/>
      <c r="K872" s="1"/>
      <c r="L872" s="1"/>
      <c r="M872" s="1"/>
      <c r="N872" s="1"/>
      <c r="O872" s="1"/>
      <c r="P872" s="1"/>
      <c r="S872" s="1"/>
    </row>
    <row r="873" spans="1:26" ht="12" customHeight="1">
      <c r="A873" s="154"/>
      <c r="B873" s="154"/>
      <c r="C873" s="158"/>
      <c r="D873" s="158" t="s">
        <v>1036</v>
      </c>
      <c r="E873" s="154"/>
      <c r="F873" s="154"/>
      <c r="G873" s="154"/>
      <c r="H873" s="154"/>
      <c r="I873" s="154"/>
      <c r="J873" s="154"/>
      <c r="K873" s="1"/>
      <c r="L873" s="1"/>
      <c r="M873" s="1"/>
      <c r="N873" s="1"/>
      <c r="O873" s="1"/>
      <c r="P873" s="1"/>
      <c r="S873" s="1"/>
    </row>
    <row r="874" spans="1:26">
      <c r="A874" s="154"/>
      <c r="B874" s="154"/>
      <c r="C874" s="154"/>
      <c r="D874" s="154" t="s">
        <v>1037</v>
      </c>
      <c r="E874" s="154"/>
      <c r="F874" s="155">
        <v>29.4</v>
      </c>
      <c r="G874" s="154"/>
      <c r="H874" s="154"/>
      <c r="I874" s="154"/>
      <c r="J874" s="154"/>
      <c r="K874" s="1"/>
      <c r="L874" s="1"/>
      <c r="M874" s="1"/>
      <c r="N874" s="1"/>
      <c r="O874" s="1"/>
      <c r="P874" s="1"/>
      <c r="S874" s="1"/>
    </row>
    <row r="875" spans="1:26" ht="24.95" customHeight="1">
      <c r="A875" s="157">
        <v>192</v>
      </c>
      <c r="B875" s="154" t="s">
        <v>1029</v>
      </c>
      <c r="C875" s="159" t="s">
        <v>1038</v>
      </c>
      <c r="D875" s="154" t="s">
        <v>1039</v>
      </c>
      <c r="E875" s="154" t="s">
        <v>267</v>
      </c>
      <c r="F875" s="155">
        <v>18.3</v>
      </c>
      <c r="G875" s="156"/>
      <c r="H875" s="154"/>
      <c r="I875" s="156">
        <f>ROUND(F875*(G875+H875),2)</f>
        <v>0</v>
      </c>
      <c r="J875" s="154">
        <f>ROUND(F875*(N875),2)</f>
        <v>0</v>
      </c>
      <c r="K875" s="1">
        <f>ROUND(F875*(O875),2)</f>
        <v>0</v>
      </c>
      <c r="L875" s="1"/>
      <c r="M875" s="1">
        <f>ROUND(F875*(G875+H875),2)</f>
        <v>0</v>
      </c>
      <c r="N875" s="1">
        <v>0</v>
      </c>
      <c r="O875" s="1"/>
      <c r="P875" s="153">
        <f>ROUND(F875*(R875),3)</f>
        <v>1.7999999999999999E-2</v>
      </c>
      <c r="Q875" s="160"/>
      <c r="R875" s="160">
        <v>9.8999999999999999E-4</v>
      </c>
      <c r="S875" s="153">
        <f>ROUND(F875*(X875),3)</f>
        <v>0</v>
      </c>
      <c r="X875">
        <v>0</v>
      </c>
      <c r="Z875">
        <v>0</v>
      </c>
    </row>
    <row r="876" spans="1:26" ht="12" customHeight="1">
      <c r="A876" s="154"/>
      <c r="B876" s="154"/>
      <c r="C876" s="158"/>
      <c r="D876" s="158" t="s">
        <v>1040</v>
      </c>
      <c r="E876" s="154"/>
      <c r="F876" s="154"/>
      <c r="G876" s="154"/>
      <c r="H876" s="154"/>
      <c r="I876" s="154"/>
      <c r="J876" s="154"/>
      <c r="K876" s="1"/>
      <c r="L876" s="1"/>
      <c r="M876" s="1"/>
      <c r="N876" s="1"/>
      <c r="O876" s="1"/>
      <c r="P876" s="1"/>
      <c r="S876" s="1"/>
    </row>
    <row r="877" spans="1:26">
      <c r="A877" s="154"/>
      <c r="B877" s="154"/>
      <c r="C877" s="154"/>
      <c r="D877" s="154" t="s">
        <v>1041</v>
      </c>
      <c r="E877" s="154"/>
      <c r="F877" s="155">
        <v>18.3</v>
      </c>
      <c r="G877" s="154"/>
      <c r="H877" s="154"/>
      <c r="I877" s="154"/>
      <c r="J877" s="154"/>
      <c r="K877" s="1"/>
      <c r="L877" s="1"/>
      <c r="M877" s="1"/>
      <c r="N877" s="1"/>
      <c r="O877" s="1"/>
      <c r="P877" s="1"/>
      <c r="S877" s="1"/>
    </row>
    <row r="878" spans="1:26" ht="24.95" customHeight="1">
      <c r="A878" s="157">
        <v>193</v>
      </c>
      <c r="B878" s="154" t="s">
        <v>1029</v>
      </c>
      <c r="C878" s="159" t="s">
        <v>1042</v>
      </c>
      <c r="D878" s="154" t="s">
        <v>1043</v>
      </c>
      <c r="E878" s="154" t="s">
        <v>110</v>
      </c>
      <c r="F878" s="155">
        <v>33</v>
      </c>
      <c r="G878" s="156"/>
      <c r="H878" s="154"/>
      <c r="I878" s="156">
        <f>ROUND(F878*(G878+H878),2)</f>
        <v>0</v>
      </c>
      <c r="J878" s="154">
        <f>ROUND(F878*(N878),2)</f>
        <v>0</v>
      </c>
      <c r="K878" s="1">
        <f>ROUND(F878*(O878),2)</f>
        <v>0</v>
      </c>
      <c r="L878" s="1"/>
      <c r="M878" s="1">
        <f>ROUND(F878*(G878+H878),2)</f>
        <v>0</v>
      </c>
      <c r="N878" s="1">
        <v>0</v>
      </c>
      <c r="O878" s="1"/>
      <c r="P878" s="153">
        <f>ROUND(F878*(R878),3)</f>
        <v>0</v>
      </c>
      <c r="Q878" s="160"/>
      <c r="R878" s="160">
        <v>0</v>
      </c>
      <c r="S878" s="153">
        <f>ROUND(F878*(X878),3)</f>
        <v>0</v>
      </c>
      <c r="X878">
        <v>0</v>
      </c>
      <c r="Z878">
        <v>0</v>
      </c>
    </row>
    <row r="879" spans="1:26" ht="12" customHeight="1">
      <c r="A879" s="154"/>
      <c r="B879" s="154"/>
      <c r="C879" s="158"/>
      <c r="D879" s="158" t="s">
        <v>886</v>
      </c>
      <c r="E879" s="154"/>
      <c r="F879" s="154"/>
      <c r="G879" s="154"/>
      <c r="H879" s="154"/>
      <c r="I879" s="154"/>
      <c r="J879" s="154"/>
      <c r="K879" s="1"/>
      <c r="L879" s="1"/>
      <c r="M879" s="1"/>
      <c r="N879" s="1"/>
      <c r="O879" s="1"/>
      <c r="P879" s="1"/>
      <c r="S879" s="1"/>
    </row>
    <row r="880" spans="1:26">
      <c r="A880" s="154"/>
      <c r="B880" s="154"/>
      <c r="C880" s="154"/>
      <c r="D880" s="154" t="s">
        <v>887</v>
      </c>
      <c r="E880" s="154"/>
      <c r="F880" s="155">
        <v>33</v>
      </c>
      <c r="G880" s="154"/>
      <c r="H880" s="154"/>
      <c r="I880" s="154"/>
      <c r="J880" s="154"/>
      <c r="K880" s="1"/>
      <c r="L880" s="1"/>
      <c r="M880" s="1"/>
      <c r="N880" s="1"/>
      <c r="O880" s="1"/>
      <c r="P880" s="1"/>
      <c r="S880" s="1"/>
    </row>
    <row r="881" spans="1:26" ht="24.95" customHeight="1">
      <c r="A881" s="157">
        <v>194</v>
      </c>
      <c r="B881" s="154" t="s">
        <v>1029</v>
      </c>
      <c r="C881" s="159" t="s">
        <v>1044</v>
      </c>
      <c r="D881" s="154" t="s">
        <v>1045</v>
      </c>
      <c r="E881" s="154" t="s">
        <v>87</v>
      </c>
      <c r="F881" s="155">
        <v>2.1370800000000001</v>
      </c>
      <c r="G881" s="156"/>
      <c r="H881" s="154"/>
      <c r="I881" s="156">
        <f>ROUND(F881*(G881+H881),2)</f>
        <v>0</v>
      </c>
      <c r="J881" s="154">
        <f>ROUND(F881*(N881),2)</f>
        <v>0</v>
      </c>
      <c r="K881" s="1">
        <f>ROUND(F881*(O881),2)</f>
        <v>0</v>
      </c>
      <c r="L881" s="1"/>
      <c r="M881" s="1">
        <f>ROUND(F881*(G881+H881),2)</f>
        <v>0</v>
      </c>
      <c r="N881" s="1">
        <v>0</v>
      </c>
      <c r="O881" s="1"/>
      <c r="P881" s="153">
        <f>ROUND(F881*(R881),3)</f>
        <v>0.05</v>
      </c>
      <c r="Q881" s="160"/>
      <c r="R881" s="160">
        <v>2.3550000000000001E-2</v>
      </c>
      <c r="S881" s="153">
        <f>ROUND(F881*(X881),3)</f>
        <v>0</v>
      </c>
      <c r="X881">
        <v>0</v>
      </c>
      <c r="Z881">
        <v>0</v>
      </c>
    </row>
    <row r="882" spans="1:26">
      <c r="A882" s="154"/>
      <c r="B882" s="154"/>
      <c r="C882" s="158"/>
      <c r="D882" s="158" t="s">
        <v>1046</v>
      </c>
      <c r="E882" s="154"/>
      <c r="F882" s="155">
        <v>0.32208000000000003</v>
      </c>
      <c r="G882" s="154"/>
      <c r="H882" s="154"/>
      <c r="I882" s="154"/>
      <c r="J882" s="154"/>
      <c r="K882" s="1"/>
      <c r="L882" s="1"/>
      <c r="M882" s="1"/>
      <c r="N882" s="1"/>
      <c r="O882" s="1"/>
      <c r="P882" s="1"/>
      <c r="S882" s="1"/>
    </row>
    <row r="883" spans="1:26">
      <c r="A883" s="154"/>
      <c r="B883" s="154"/>
      <c r="C883" s="158"/>
      <c r="D883" s="158" t="s">
        <v>1047</v>
      </c>
      <c r="E883" s="154"/>
      <c r="F883" s="155">
        <v>0.13883999999999999</v>
      </c>
      <c r="G883" s="154"/>
      <c r="H883" s="154"/>
      <c r="I883" s="154"/>
      <c r="J883" s="154"/>
      <c r="K883" s="1"/>
      <c r="L883" s="1"/>
      <c r="M883" s="1"/>
      <c r="N883" s="1"/>
      <c r="O883" s="1"/>
      <c r="P883" s="1"/>
      <c r="S883" s="1"/>
    </row>
    <row r="884" spans="1:26">
      <c r="A884" s="154"/>
      <c r="B884" s="154"/>
      <c r="C884" s="158"/>
      <c r="D884" s="158" t="s">
        <v>1048</v>
      </c>
      <c r="E884" s="154"/>
      <c r="F884" s="155">
        <v>0.11616</v>
      </c>
      <c r="G884" s="154"/>
      <c r="H884" s="154"/>
      <c r="I884" s="154"/>
      <c r="J884" s="154"/>
      <c r="K884" s="1"/>
      <c r="L884" s="1"/>
      <c r="M884" s="1"/>
      <c r="N884" s="1"/>
      <c r="O884" s="1"/>
      <c r="P884" s="1"/>
      <c r="S884" s="1"/>
    </row>
    <row r="885" spans="1:26" ht="12" customHeight="1">
      <c r="A885" s="154"/>
      <c r="B885" s="154"/>
      <c r="C885" s="158"/>
      <c r="D885" s="158" t="s">
        <v>1049</v>
      </c>
      <c r="E885" s="154"/>
      <c r="F885" s="154"/>
      <c r="G885" s="154"/>
      <c r="H885" s="154"/>
      <c r="I885" s="154"/>
      <c r="J885" s="154"/>
      <c r="K885" s="1"/>
      <c r="L885" s="1"/>
      <c r="M885" s="1"/>
      <c r="N885" s="1"/>
      <c r="O885" s="1"/>
      <c r="P885" s="1"/>
      <c r="S885" s="1"/>
    </row>
    <row r="886" spans="1:26">
      <c r="A886" s="154"/>
      <c r="B886" s="154"/>
      <c r="C886" s="154"/>
      <c r="D886" s="154" t="s">
        <v>1050</v>
      </c>
      <c r="E886" s="154"/>
      <c r="F886" s="155">
        <v>0.82500000000000007</v>
      </c>
      <c r="G886" s="154"/>
      <c r="H886" s="154"/>
      <c r="I886" s="154"/>
      <c r="J886" s="154"/>
      <c r="K886" s="1"/>
      <c r="L886" s="1"/>
      <c r="M886" s="1"/>
      <c r="N886" s="1"/>
      <c r="O886" s="1"/>
      <c r="P886" s="1"/>
      <c r="S886" s="1"/>
    </row>
    <row r="887" spans="1:26">
      <c r="A887" s="154"/>
      <c r="B887" s="154"/>
      <c r="C887" s="158"/>
      <c r="D887" s="158" t="s">
        <v>1051</v>
      </c>
      <c r="E887" s="154"/>
      <c r="F887" s="155">
        <v>0.73499999999999999</v>
      </c>
      <c r="G887" s="154"/>
      <c r="H887" s="154"/>
      <c r="I887" s="154"/>
      <c r="J887" s="154"/>
      <c r="K887" s="1"/>
      <c r="L887" s="1"/>
      <c r="M887" s="1"/>
      <c r="N887" s="1"/>
      <c r="O887" s="1"/>
      <c r="P887" s="1"/>
      <c r="S887" s="1"/>
    </row>
    <row r="888" spans="1:26" ht="24.95" customHeight="1">
      <c r="A888" s="157">
        <v>195</v>
      </c>
      <c r="B888" s="154" t="s">
        <v>1029</v>
      </c>
      <c r="C888" s="159" t="s">
        <v>1052</v>
      </c>
      <c r="D888" s="154" t="s">
        <v>1053</v>
      </c>
      <c r="E888" s="154" t="s">
        <v>110</v>
      </c>
      <c r="F888" s="155">
        <v>14.636999999999999</v>
      </c>
      <c r="G888" s="156"/>
      <c r="H888" s="154"/>
      <c r="I888" s="156">
        <f>ROUND(F888*(G888+H888),2)</f>
        <v>0</v>
      </c>
      <c r="J888" s="154">
        <f>ROUND(F888*(N888),2)</f>
        <v>0</v>
      </c>
      <c r="K888" s="1">
        <f>ROUND(F888*(O888),2)</f>
        <v>0</v>
      </c>
      <c r="L888" s="1"/>
      <c r="M888" s="1">
        <f>ROUND(F888*(G888+H888),2)</f>
        <v>0</v>
      </c>
      <c r="N888" s="1">
        <v>0</v>
      </c>
      <c r="O888" s="1"/>
      <c r="P888" s="153">
        <f>ROUND(F888*(R888),3)</f>
        <v>0.23499999999999999</v>
      </c>
      <c r="Q888" s="160"/>
      <c r="R888" s="160">
        <v>1.6035000000000001E-2</v>
      </c>
      <c r="S888" s="153">
        <f>ROUND(F888*(X888),3)</f>
        <v>0</v>
      </c>
      <c r="X888">
        <v>0</v>
      </c>
      <c r="Z888">
        <v>0</v>
      </c>
    </row>
    <row r="889" spans="1:26">
      <c r="A889" s="154"/>
      <c r="B889" s="154"/>
      <c r="C889" s="158"/>
      <c r="D889" s="158" t="s">
        <v>1009</v>
      </c>
      <c r="E889" s="154"/>
      <c r="F889" s="155">
        <v>14.636999999999999</v>
      </c>
      <c r="G889" s="154"/>
      <c r="H889" s="154"/>
      <c r="I889" s="154"/>
      <c r="J889" s="154"/>
      <c r="K889" s="1"/>
      <c r="L889" s="1"/>
      <c r="M889" s="1"/>
      <c r="N889" s="1"/>
      <c r="O889" s="1"/>
      <c r="P889" s="1"/>
      <c r="S889" s="1"/>
    </row>
    <row r="890" spans="1:26" ht="35.1" customHeight="1">
      <c r="A890" s="157">
        <v>196</v>
      </c>
      <c r="B890" s="154" t="s">
        <v>1029</v>
      </c>
      <c r="C890" s="159" t="s">
        <v>1054</v>
      </c>
      <c r="D890" s="154" t="s">
        <v>1055</v>
      </c>
      <c r="E890" s="154" t="s">
        <v>110</v>
      </c>
      <c r="F890" s="155">
        <v>51.510000000000005</v>
      </c>
      <c r="G890" s="156"/>
      <c r="H890" s="154"/>
      <c r="I890" s="156">
        <f>ROUND(F890*(G890+H890),2)</f>
        <v>0</v>
      </c>
      <c r="J890" s="154">
        <f>ROUND(F890*(N890),2)</f>
        <v>0</v>
      </c>
      <c r="K890" s="1">
        <f>ROUND(F890*(O890),2)</f>
        <v>0</v>
      </c>
      <c r="L890" s="1"/>
      <c r="M890" s="1">
        <f>ROUND(F890*(G890+H890),2)</f>
        <v>0</v>
      </c>
      <c r="N890" s="1">
        <v>0</v>
      </c>
      <c r="O890" s="1"/>
      <c r="P890" s="153">
        <f>ROUND(F890*(R890),3)</f>
        <v>0.95799999999999996</v>
      </c>
      <c r="Q890" s="160"/>
      <c r="R890" s="160">
        <v>1.8599999999999998E-2</v>
      </c>
      <c r="S890" s="153">
        <f>ROUND(F890*(X890),3)</f>
        <v>0</v>
      </c>
      <c r="X890">
        <v>0</v>
      </c>
      <c r="Z890">
        <v>0</v>
      </c>
    </row>
    <row r="891" spans="1:26" ht="12" customHeight="1">
      <c r="A891" s="154"/>
      <c r="B891" s="154"/>
      <c r="C891" s="158"/>
      <c r="D891" s="158" t="s">
        <v>886</v>
      </c>
      <c r="E891" s="154"/>
      <c r="F891" s="154"/>
      <c r="G891" s="154"/>
      <c r="H891" s="154"/>
      <c r="I891" s="154"/>
      <c r="J891" s="154"/>
      <c r="K891" s="1"/>
      <c r="L891" s="1"/>
      <c r="M891" s="1"/>
      <c r="N891" s="1"/>
      <c r="O891" s="1"/>
      <c r="P891" s="1"/>
      <c r="S891" s="1"/>
    </row>
    <row r="892" spans="1:26">
      <c r="A892" s="154"/>
      <c r="B892" s="154"/>
      <c r="C892" s="154"/>
      <c r="D892" s="154" t="s">
        <v>1056</v>
      </c>
      <c r="E892" s="154"/>
      <c r="F892" s="155">
        <v>33.660000000000004</v>
      </c>
      <c r="G892" s="154"/>
      <c r="H892" s="154"/>
      <c r="I892" s="154"/>
      <c r="J892" s="154"/>
      <c r="K892" s="1"/>
      <c r="L892" s="1"/>
      <c r="M892" s="1"/>
      <c r="N892" s="1"/>
      <c r="O892" s="1"/>
      <c r="P892" s="1"/>
      <c r="S892" s="1"/>
    </row>
    <row r="893" spans="1:26">
      <c r="A893" s="154"/>
      <c r="B893" s="154"/>
      <c r="C893" s="158"/>
      <c r="D893" s="158" t="s">
        <v>1057</v>
      </c>
      <c r="E893" s="154"/>
      <c r="F893" s="155">
        <v>17.850000000000001</v>
      </c>
      <c r="G893" s="154"/>
      <c r="H893" s="154"/>
      <c r="I893" s="154"/>
      <c r="J893" s="154"/>
      <c r="K893" s="1"/>
      <c r="L893" s="1"/>
      <c r="M893" s="1"/>
      <c r="N893" s="1"/>
      <c r="O893" s="1"/>
      <c r="P893" s="1"/>
      <c r="S893" s="1"/>
    </row>
    <row r="894" spans="1:26" ht="24.95" customHeight="1">
      <c r="A894" s="157">
        <v>197</v>
      </c>
      <c r="B894" s="154" t="s">
        <v>1029</v>
      </c>
      <c r="C894" s="159" t="s">
        <v>1058</v>
      </c>
      <c r="D894" s="154" t="s">
        <v>1059</v>
      </c>
      <c r="E894" s="154" t="s">
        <v>890</v>
      </c>
      <c r="F894" s="155">
        <v>4.5</v>
      </c>
      <c r="G894" s="156"/>
      <c r="H894" s="154"/>
      <c r="I894" s="156">
        <f>ROUND(F894*(G894+H894),2)</f>
        <v>0</v>
      </c>
      <c r="J894" s="154">
        <f>ROUND(F894*(N894),2)</f>
        <v>0</v>
      </c>
      <c r="K894" s="1">
        <f>ROUND(F894*(O894),2)</f>
        <v>0</v>
      </c>
      <c r="L894" s="1"/>
      <c r="M894" s="1">
        <f>ROUND(F894*(G894+H894),2)</f>
        <v>0</v>
      </c>
      <c r="N894" s="1">
        <v>0</v>
      </c>
      <c r="O894" s="1"/>
      <c r="P894" s="153">
        <f>ROUND(F894*(R894),3)</f>
        <v>0</v>
      </c>
      <c r="Q894" s="160"/>
      <c r="R894" s="160">
        <v>0</v>
      </c>
      <c r="S894" s="153">
        <f>ROUND(F894*(X894),3)</f>
        <v>0</v>
      </c>
      <c r="X894">
        <v>0</v>
      </c>
      <c r="Z894">
        <v>0</v>
      </c>
    </row>
    <row r="895" spans="1:26" ht="24.95" customHeight="1">
      <c r="A895" s="157">
        <v>198</v>
      </c>
      <c r="B895" s="154" t="s">
        <v>1060</v>
      </c>
      <c r="C895" s="159" t="s">
        <v>1061</v>
      </c>
      <c r="D895" s="154" t="s">
        <v>1062</v>
      </c>
      <c r="E895" s="154" t="s">
        <v>312</v>
      </c>
      <c r="F895" s="155">
        <v>2.3507000000000002</v>
      </c>
      <c r="G895" s="156"/>
      <c r="H895" s="154"/>
      <c r="I895" s="156">
        <f>ROUND(F895*(G895+H895),2)</f>
        <v>0</v>
      </c>
      <c r="J895" s="154">
        <f>ROUND(F895*(N895),2)</f>
        <v>0</v>
      </c>
      <c r="K895" s="1">
        <f>ROUND(F895*(O895),2)</f>
        <v>0</v>
      </c>
      <c r="L895" s="1"/>
      <c r="M895" s="1">
        <f>ROUND(F895*(G895+H895),2)</f>
        <v>0</v>
      </c>
      <c r="N895" s="1">
        <v>0</v>
      </c>
      <c r="O895" s="1"/>
      <c r="P895" s="153">
        <f>ROUND(F895*(R895),3)</f>
        <v>1.2929999999999999</v>
      </c>
      <c r="Q895" s="160"/>
      <c r="R895" s="160">
        <v>0.55000000000000004</v>
      </c>
      <c r="S895" s="153">
        <f>ROUND(F895*(X895),3)</f>
        <v>0</v>
      </c>
      <c r="X895">
        <v>0</v>
      </c>
      <c r="Z895">
        <v>0</v>
      </c>
    </row>
    <row r="896" spans="1:26">
      <c r="A896" s="154"/>
      <c r="B896" s="154"/>
      <c r="C896" s="158"/>
      <c r="D896" s="158" t="s">
        <v>1063</v>
      </c>
      <c r="E896" s="154"/>
      <c r="F896" s="155">
        <v>2.3507000000000002</v>
      </c>
      <c r="G896" s="154"/>
      <c r="H896" s="154"/>
      <c r="I896" s="154"/>
      <c r="J896" s="154"/>
      <c r="K896" s="1"/>
      <c r="L896" s="1"/>
      <c r="M896" s="1"/>
      <c r="N896" s="1"/>
      <c r="O896" s="1"/>
      <c r="P896" s="1"/>
      <c r="S896" s="1"/>
    </row>
    <row r="897" spans="1:26">
      <c r="A897" s="144"/>
      <c r="B897" s="144"/>
      <c r="C897" s="144"/>
      <c r="D897" s="144" t="s">
        <v>60</v>
      </c>
      <c r="E897" s="144"/>
      <c r="F897" s="144"/>
      <c r="G897" s="146">
        <f>ROUND((SUM(L867:L896))/1,2)</f>
        <v>0</v>
      </c>
      <c r="H897" s="146">
        <f>ROUND((SUM(M867:M896))/1,2)</f>
        <v>0</v>
      </c>
      <c r="I897" s="146">
        <f>ROUND((SUM(I867:I896))/1,2)</f>
        <v>0</v>
      </c>
      <c r="J897" s="144"/>
      <c r="K897" s="144"/>
      <c r="L897" s="144">
        <f>ROUND((SUM(L867:L896))/1,2)</f>
        <v>0</v>
      </c>
      <c r="M897" s="144">
        <f>ROUND((SUM(M867:M896))/1,2)</f>
        <v>0</v>
      </c>
      <c r="N897" s="144"/>
      <c r="O897" s="144"/>
      <c r="P897" s="161">
        <f>ROUND((SUM(P867:P896))/1,2)</f>
        <v>2.63</v>
      </c>
      <c r="Q897" s="142"/>
      <c r="R897" s="142"/>
      <c r="S897" s="161">
        <f>ROUND((SUM(S867:S896))/1,2)</f>
        <v>0</v>
      </c>
      <c r="T897" s="142"/>
      <c r="U897" s="142"/>
      <c r="V897" s="142"/>
      <c r="W897" s="142"/>
      <c r="X897" s="142"/>
      <c r="Y897" s="142"/>
      <c r="Z897" s="142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S898" s="1"/>
    </row>
    <row r="899" spans="1:26">
      <c r="A899" s="144"/>
      <c r="B899" s="144"/>
      <c r="C899" s="144"/>
      <c r="D899" s="144" t="s">
        <v>61</v>
      </c>
      <c r="E899" s="144"/>
      <c r="F899" s="144"/>
      <c r="G899" s="144"/>
      <c r="H899" s="144"/>
      <c r="I899" s="144"/>
      <c r="J899" s="144"/>
      <c r="K899" s="144"/>
      <c r="L899" s="144"/>
      <c r="M899" s="144"/>
      <c r="N899" s="144"/>
      <c r="O899" s="144"/>
      <c r="P899" s="144"/>
      <c r="Q899" s="142"/>
      <c r="R899" s="142"/>
      <c r="S899" s="144"/>
      <c r="T899" s="142"/>
      <c r="U899" s="142"/>
      <c r="V899" s="142"/>
      <c r="W899" s="142"/>
      <c r="X899" s="142"/>
      <c r="Y899" s="142"/>
      <c r="Z899" s="142"/>
    </row>
    <row r="900" spans="1:26" ht="24.95" customHeight="1">
      <c r="A900" s="157">
        <v>199</v>
      </c>
      <c r="B900" s="154" t="s">
        <v>1064</v>
      </c>
      <c r="C900" s="159" t="s">
        <v>1065</v>
      </c>
      <c r="D900" s="154" t="s">
        <v>1066</v>
      </c>
      <c r="E900" s="154" t="s">
        <v>890</v>
      </c>
      <c r="F900" s="155">
        <v>2.82721419394667</v>
      </c>
      <c r="G900" s="156"/>
      <c r="H900" s="154"/>
      <c r="I900" s="156">
        <f>ROUND(F900*(G900+H900),2)</f>
        <v>0</v>
      </c>
      <c r="J900" s="154">
        <f>ROUND(F900*(N900),2)</f>
        <v>0</v>
      </c>
      <c r="K900" s="1">
        <f>ROUND(F900*(O900),2)</f>
        <v>0</v>
      </c>
      <c r="L900" s="1"/>
      <c r="M900" s="1">
        <f>ROUND(F900*(G900+H900),2)</f>
        <v>0</v>
      </c>
      <c r="N900" s="1">
        <v>0</v>
      </c>
      <c r="O900" s="1"/>
      <c r="P900" s="153">
        <f>ROUND(F900*(R900),3)</f>
        <v>0</v>
      </c>
      <c r="Q900" s="160"/>
      <c r="R900" s="160">
        <v>0</v>
      </c>
      <c r="S900" s="153">
        <f>ROUND(F900*(X900),3)</f>
        <v>0</v>
      </c>
      <c r="X900">
        <v>0</v>
      </c>
      <c r="Z900">
        <v>0</v>
      </c>
    </row>
    <row r="901" spans="1:26" ht="24.95" customHeight="1">
      <c r="A901" s="157">
        <v>200</v>
      </c>
      <c r="B901" s="154" t="s">
        <v>1067</v>
      </c>
      <c r="C901" s="159" t="s">
        <v>1068</v>
      </c>
      <c r="D901" s="154" t="s">
        <v>1069</v>
      </c>
      <c r="E901" s="154" t="s">
        <v>110</v>
      </c>
      <c r="F901" s="155">
        <v>29.849999999999998</v>
      </c>
      <c r="G901" s="156"/>
      <c r="H901" s="154"/>
      <c r="I901" s="156">
        <f>ROUND(F901*(G901+H901),2)</f>
        <v>0</v>
      </c>
      <c r="J901" s="154">
        <f>ROUND(F901*(N901),2)</f>
        <v>0</v>
      </c>
      <c r="K901" s="1">
        <f>ROUND(F901*(O901),2)</f>
        <v>0</v>
      </c>
      <c r="L901" s="1"/>
      <c r="M901" s="1">
        <f>ROUND(F901*(G901+H901),2)</f>
        <v>0</v>
      </c>
      <c r="N901" s="1">
        <v>0</v>
      </c>
      <c r="O901" s="1"/>
      <c r="P901" s="153">
        <f>ROUND(F901*(R901),3)</f>
        <v>1.623</v>
      </c>
      <c r="Q901" s="160"/>
      <c r="R901" s="160">
        <v>5.4366835000000002E-2</v>
      </c>
      <c r="S901" s="153">
        <f>ROUND(F901*(X901),3)</f>
        <v>0</v>
      </c>
      <c r="X901">
        <v>0</v>
      </c>
      <c r="Z901">
        <v>0</v>
      </c>
    </row>
    <row r="902" spans="1:26" ht="12" customHeight="1">
      <c r="A902" s="154"/>
      <c r="B902" s="154"/>
      <c r="C902" s="158"/>
      <c r="D902" s="158" t="s">
        <v>1070</v>
      </c>
      <c r="E902" s="154"/>
      <c r="F902" s="154"/>
      <c r="G902" s="154"/>
      <c r="H902" s="154"/>
      <c r="I902" s="154"/>
      <c r="J902" s="154"/>
      <c r="K902" s="1"/>
      <c r="L902" s="1"/>
      <c r="M902" s="1"/>
      <c r="N902" s="1"/>
      <c r="O902" s="1"/>
      <c r="P902" s="1"/>
      <c r="S902" s="1"/>
    </row>
    <row r="903" spans="1:26">
      <c r="A903" s="154"/>
      <c r="B903" s="154"/>
      <c r="C903" s="154"/>
      <c r="D903" s="154" t="s">
        <v>1071</v>
      </c>
      <c r="E903" s="154"/>
      <c r="F903" s="155">
        <v>29.849999999999998</v>
      </c>
      <c r="G903" s="154"/>
      <c r="H903" s="154"/>
      <c r="I903" s="154"/>
      <c r="J903" s="154"/>
      <c r="K903" s="1"/>
      <c r="L903" s="1"/>
      <c r="M903" s="1"/>
      <c r="N903" s="1"/>
      <c r="O903" s="1"/>
      <c r="P903" s="1"/>
      <c r="S903" s="1"/>
    </row>
    <row r="904" spans="1:26" ht="24.95" customHeight="1">
      <c r="A904" s="157">
        <v>201</v>
      </c>
      <c r="B904" s="154" t="s">
        <v>1067</v>
      </c>
      <c r="C904" s="159" t="s">
        <v>1072</v>
      </c>
      <c r="D904" s="154" t="s">
        <v>1073</v>
      </c>
      <c r="E904" s="154" t="s">
        <v>110</v>
      </c>
      <c r="F904" s="155">
        <v>180.5915</v>
      </c>
      <c r="G904" s="156"/>
      <c r="H904" s="154"/>
      <c r="I904" s="156">
        <f>ROUND(F904*(G904+H904),2)</f>
        <v>0</v>
      </c>
      <c r="J904" s="154">
        <f>ROUND(F904*(N904),2)</f>
        <v>0</v>
      </c>
      <c r="K904" s="1">
        <f>ROUND(F904*(O904),2)</f>
        <v>0</v>
      </c>
      <c r="L904" s="1"/>
      <c r="M904" s="1">
        <f>ROUND(F904*(G904+H904),2)</f>
        <v>0</v>
      </c>
      <c r="N904" s="1">
        <v>0</v>
      </c>
      <c r="O904" s="1"/>
      <c r="P904" s="153">
        <f>ROUND(F904*(R904),3)</f>
        <v>2.2890000000000001</v>
      </c>
      <c r="Q904" s="160"/>
      <c r="R904" s="160">
        <v>1.2677344E-2</v>
      </c>
      <c r="S904" s="153">
        <f>ROUND(F904*(X904),3)</f>
        <v>0</v>
      </c>
      <c r="X904">
        <v>0</v>
      </c>
      <c r="Z904">
        <v>0</v>
      </c>
    </row>
    <row r="905" spans="1:26" ht="12" customHeight="1">
      <c r="A905" s="154"/>
      <c r="B905" s="154"/>
      <c r="C905" s="158"/>
      <c r="D905" s="158" t="s">
        <v>1074</v>
      </c>
      <c r="E905" s="154"/>
      <c r="F905" s="154"/>
      <c r="G905" s="154"/>
      <c r="H905" s="154"/>
      <c r="I905" s="154"/>
      <c r="J905" s="154"/>
      <c r="K905" s="1"/>
      <c r="L905" s="1"/>
      <c r="M905" s="1"/>
      <c r="N905" s="1"/>
      <c r="O905" s="1"/>
      <c r="P905" s="1"/>
      <c r="S905" s="1"/>
    </row>
    <row r="906" spans="1:26">
      <c r="A906" s="154"/>
      <c r="B906" s="154"/>
      <c r="C906" s="154"/>
      <c r="D906" s="154" t="s">
        <v>1075</v>
      </c>
      <c r="E906" s="154"/>
      <c r="F906" s="155">
        <v>161.63</v>
      </c>
      <c r="G906" s="154"/>
      <c r="H906" s="154"/>
      <c r="I906" s="154"/>
      <c r="J906" s="154"/>
      <c r="K906" s="1"/>
      <c r="L906" s="1"/>
      <c r="M906" s="1"/>
      <c r="N906" s="1"/>
      <c r="O906" s="1"/>
      <c r="P906" s="1"/>
      <c r="Q906" t="s">
        <v>90</v>
      </c>
      <c r="S906" s="1"/>
    </row>
    <row r="907" spans="1:26" ht="12" customHeight="1">
      <c r="A907" s="154"/>
      <c r="B907" s="154"/>
      <c r="C907" s="158"/>
      <c r="D907" s="158" t="s">
        <v>1076</v>
      </c>
      <c r="E907" s="154"/>
      <c r="F907" s="154"/>
      <c r="G907" s="154"/>
      <c r="H907" s="154"/>
      <c r="I907" s="154"/>
      <c r="J907" s="154"/>
      <c r="K907" s="1"/>
      <c r="L907" s="1"/>
      <c r="M907" s="1"/>
      <c r="N907" s="1"/>
      <c r="O907" s="1"/>
      <c r="P907" s="1"/>
      <c r="S907" s="1"/>
    </row>
    <row r="908" spans="1:26">
      <c r="A908" s="154"/>
      <c r="B908" s="154"/>
      <c r="C908" s="154"/>
      <c r="D908" s="154" t="s">
        <v>1077</v>
      </c>
      <c r="E908" s="154"/>
      <c r="F908" s="155">
        <v>8.0815000000000001</v>
      </c>
      <c r="G908" s="154"/>
      <c r="H908" s="154"/>
      <c r="I908" s="154"/>
      <c r="J908" s="154"/>
      <c r="K908" s="1"/>
      <c r="L908" s="1"/>
      <c r="M908" s="1"/>
      <c r="N908" s="1"/>
      <c r="O908" s="1"/>
      <c r="P908" s="1"/>
      <c r="S908" s="1"/>
    </row>
    <row r="909" spans="1:26" ht="12" customHeight="1">
      <c r="A909" s="154"/>
      <c r="B909" s="154"/>
      <c r="C909" s="158"/>
      <c r="D909" s="158" t="s">
        <v>1078</v>
      </c>
      <c r="E909" s="154"/>
      <c r="F909" s="154"/>
      <c r="G909" s="154"/>
      <c r="H909" s="154"/>
      <c r="I909" s="154"/>
      <c r="J909" s="154"/>
      <c r="K909" s="1"/>
      <c r="L909" s="1"/>
      <c r="M909" s="1"/>
      <c r="N909" s="1"/>
      <c r="O909" s="1"/>
      <c r="P909" s="1"/>
      <c r="S909" s="1"/>
    </row>
    <row r="910" spans="1:26">
      <c r="A910" s="154"/>
      <c r="B910" s="154"/>
      <c r="C910" s="154"/>
      <c r="D910" s="154" t="s">
        <v>1079</v>
      </c>
      <c r="E910" s="154"/>
      <c r="F910" s="155">
        <v>10.88</v>
      </c>
      <c r="G910" s="154"/>
      <c r="H910" s="154"/>
      <c r="I910" s="154"/>
      <c r="J910" s="154"/>
      <c r="K910" s="1"/>
      <c r="L910" s="1"/>
      <c r="M910" s="1"/>
      <c r="N910" s="1"/>
      <c r="O910" s="1"/>
      <c r="P910" s="1"/>
      <c r="S910" s="1"/>
    </row>
    <row r="911" spans="1:26">
      <c r="A911" s="144"/>
      <c r="B911" s="144"/>
      <c r="C911" s="144"/>
      <c r="D911" s="144" t="s">
        <v>61</v>
      </c>
      <c r="E911" s="144"/>
      <c r="F911" s="144"/>
      <c r="G911" s="146">
        <f>ROUND((SUM(L899:L910))/1,2)</f>
        <v>0</v>
      </c>
      <c r="H911" s="146">
        <f>ROUND((SUM(M899:M910))/1,2)</f>
        <v>0</v>
      </c>
      <c r="I911" s="146">
        <f>ROUND((SUM(I899:I910))/1,2)</f>
        <v>0</v>
      </c>
      <c r="J911" s="144"/>
      <c r="K911" s="144"/>
      <c r="L911" s="144">
        <f>ROUND((SUM(L899:L910))/1,2)</f>
        <v>0</v>
      </c>
      <c r="M911" s="144">
        <f>ROUND((SUM(M899:M910))/1,2)</f>
        <v>0</v>
      </c>
      <c r="N911" s="144"/>
      <c r="O911" s="144"/>
      <c r="P911" s="161">
        <f>ROUND((SUM(P899:P910))/1,2)</f>
        <v>3.91</v>
      </c>
      <c r="Q911" s="142"/>
      <c r="R911" s="142"/>
      <c r="S911" s="161">
        <f>ROUND((SUM(S899:S910))/1,2)</f>
        <v>0</v>
      </c>
      <c r="T911" s="142"/>
      <c r="U911" s="142"/>
      <c r="V911" s="142"/>
      <c r="W911" s="142"/>
      <c r="X911" s="142"/>
      <c r="Y911" s="142"/>
      <c r="Z911" s="142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S912" s="1"/>
    </row>
    <row r="913" spans="1:26">
      <c r="A913" s="144"/>
      <c r="B913" s="144"/>
      <c r="C913" s="144"/>
      <c r="D913" s="144" t="s">
        <v>62</v>
      </c>
      <c r="E913" s="144"/>
      <c r="F913" s="144"/>
      <c r="G913" s="144"/>
      <c r="H913" s="144"/>
      <c r="I913" s="144"/>
      <c r="J913" s="144"/>
      <c r="K913" s="144"/>
      <c r="L913" s="144"/>
      <c r="M913" s="144"/>
      <c r="N913" s="144"/>
      <c r="O913" s="144"/>
      <c r="P913" s="144"/>
      <c r="Q913" s="142"/>
      <c r="R913" s="142"/>
      <c r="S913" s="144"/>
      <c r="T913" s="142"/>
      <c r="U913" s="142"/>
      <c r="V913" s="142"/>
      <c r="W913" s="142"/>
      <c r="X913" s="142"/>
      <c r="Y913" s="142"/>
      <c r="Z913" s="142"/>
    </row>
    <row r="914" spans="1:26" ht="24.95" customHeight="1">
      <c r="A914" s="157">
        <v>202</v>
      </c>
      <c r="B914" s="154" t="s">
        <v>1080</v>
      </c>
      <c r="C914" s="159" t="s">
        <v>1081</v>
      </c>
      <c r="D914" s="154" t="s">
        <v>1082</v>
      </c>
      <c r="E914" s="154" t="s">
        <v>248</v>
      </c>
      <c r="F914" s="155">
        <v>33</v>
      </c>
      <c r="G914" s="156"/>
      <c r="H914" s="154"/>
      <c r="I914" s="156">
        <f>ROUND(F914*(G914+H914),2)</f>
        <v>0</v>
      </c>
      <c r="J914" s="154">
        <f>ROUND(F914*(N914),2)</f>
        <v>0</v>
      </c>
      <c r="K914" s="1">
        <f>ROUND(F914*(O914),2)</f>
        <v>0</v>
      </c>
      <c r="L914" s="1"/>
      <c r="M914" s="1">
        <f>ROUND(F914*(G914+H914),2)</f>
        <v>0</v>
      </c>
      <c r="N914" s="1">
        <v>0</v>
      </c>
      <c r="O914" s="1"/>
      <c r="P914" s="153">
        <f>ROUND(F914*(R914),3)</f>
        <v>0.8</v>
      </c>
      <c r="Q914" s="160"/>
      <c r="R914" s="160">
        <v>2.4250000000000001E-2</v>
      </c>
      <c r="S914" s="153">
        <f>ROUND(F914*(X914),3)</f>
        <v>0</v>
      </c>
      <c r="X914">
        <v>0</v>
      </c>
      <c r="Z914">
        <v>0</v>
      </c>
    </row>
    <row r="915" spans="1:26">
      <c r="A915" s="154"/>
      <c r="B915" s="154"/>
      <c r="C915" s="158"/>
      <c r="D915" s="158" t="s">
        <v>1083</v>
      </c>
      <c r="E915" s="154"/>
      <c r="F915" s="155">
        <v>33</v>
      </c>
      <c r="G915" s="154"/>
      <c r="H915" s="154"/>
      <c r="I915" s="154"/>
      <c r="J915" s="154"/>
      <c r="K915" s="1"/>
      <c r="L915" s="1"/>
      <c r="M915" s="1"/>
      <c r="N915" s="1"/>
      <c r="O915" s="1"/>
      <c r="P915" s="1"/>
      <c r="S915" s="1"/>
    </row>
    <row r="916" spans="1:26" ht="24.95" customHeight="1">
      <c r="A916" s="157">
        <v>203</v>
      </c>
      <c r="B916" s="154" t="s">
        <v>1080</v>
      </c>
      <c r="C916" s="159" t="s">
        <v>1084</v>
      </c>
      <c r="D916" s="154" t="s">
        <v>1085</v>
      </c>
      <c r="E916" s="154" t="s">
        <v>267</v>
      </c>
      <c r="F916" s="155">
        <v>8.26</v>
      </c>
      <c r="G916" s="156"/>
      <c r="H916" s="154"/>
      <c r="I916" s="156">
        <f t="shared" ref="I916:I922" si="0">ROUND(F916*(G916+H916),2)</f>
        <v>0</v>
      </c>
      <c r="J916" s="154">
        <f t="shared" ref="J916:J922" si="1">ROUND(F916*(N916),2)</f>
        <v>0</v>
      </c>
      <c r="K916" s="1">
        <f t="shared" ref="K916:K922" si="2">ROUND(F916*(O916),2)</f>
        <v>0</v>
      </c>
      <c r="L916" s="1"/>
      <c r="M916" s="1">
        <f t="shared" ref="M916:M922" si="3">ROUND(F916*(G916+H916),2)</f>
        <v>0</v>
      </c>
      <c r="N916" s="1">
        <v>0</v>
      </c>
      <c r="O916" s="1"/>
      <c r="P916" s="153">
        <f t="shared" ref="P916:P922" si="4">ROUND(F916*(R916),3)</f>
        <v>3.1E-2</v>
      </c>
      <c r="Q916" s="160"/>
      <c r="R916" s="160">
        <v>3.7734764000000001E-3</v>
      </c>
      <c r="S916" s="153">
        <f t="shared" ref="S916:S922" si="5">ROUND(F916*(X916),3)</f>
        <v>0</v>
      </c>
      <c r="X916">
        <v>0</v>
      </c>
      <c r="Z916">
        <v>0</v>
      </c>
    </row>
    <row r="917" spans="1:26" ht="24.95" customHeight="1">
      <c r="A917" s="157">
        <v>204</v>
      </c>
      <c r="B917" s="154" t="s">
        <v>1080</v>
      </c>
      <c r="C917" s="159" t="s">
        <v>1086</v>
      </c>
      <c r="D917" s="154" t="s">
        <v>1087</v>
      </c>
      <c r="E917" s="154" t="s">
        <v>642</v>
      </c>
      <c r="F917" s="155">
        <v>1.7</v>
      </c>
      <c r="G917" s="156"/>
      <c r="H917" s="154"/>
      <c r="I917" s="156">
        <f t="shared" si="0"/>
        <v>0</v>
      </c>
      <c r="J917" s="154">
        <f t="shared" si="1"/>
        <v>0</v>
      </c>
      <c r="K917" s="1">
        <f t="shared" si="2"/>
        <v>0</v>
      </c>
      <c r="L917" s="1"/>
      <c r="M917" s="1">
        <f t="shared" si="3"/>
        <v>0</v>
      </c>
      <c r="N917" s="1">
        <v>0</v>
      </c>
      <c r="O917" s="1"/>
      <c r="P917" s="153">
        <f t="shared" si="4"/>
        <v>5.0000000000000001E-3</v>
      </c>
      <c r="Q917" s="160"/>
      <c r="R917" s="160">
        <v>3.0899999999999999E-3</v>
      </c>
      <c r="S917" s="153">
        <f t="shared" si="5"/>
        <v>0</v>
      </c>
      <c r="X917">
        <v>0</v>
      </c>
      <c r="Z917">
        <v>0</v>
      </c>
    </row>
    <row r="918" spans="1:26" ht="24.95" customHeight="1">
      <c r="A918" s="157">
        <v>205</v>
      </c>
      <c r="B918" s="154" t="s">
        <v>1080</v>
      </c>
      <c r="C918" s="159" t="s">
        <v>1088</v>
      </c>
      <c r="D918" s="154" t="s">
        <v>1089</v>
      </c>
      <c r="E918" s="154" t="s">
        <v>642</v>
      </c>
      <c r="F918" s="155">
        <v>16.7</v>
      </c>
      <c r="G918" s="156"/>
      <c r="H918" s="154"/>
      <c r="I918" s="156">
        <f t="shared" si="0"/>
        <v>0</v>
      </c>
      <c r="J918" s="154">
        <f t="shared" si="1"/>
        <v>0</v>
      </c>
      <c r="K918" s="1">
        <f t="shared" si="2"/>
        <v>0</v>
      </c>
      <c r="L918" s="1"/>
      <c r="M918" s="1">
        <f t="shared" si="3"/>
        <v>0</v>
      </c>
      <c r="N918" s="1">
        <v>0</v>
      </c>
      <c r="O918" s="1"/>
      <c r="P918" s="153">
        <f t="shared" si="4"/>
        <v>5.0999999999999997E-2</v>
      </c>
      <c r="Q918" s="160"/>
      <c r="R918" s="160">
        <v>3.0699999999999998E-3</v>
      </c>
      <c r="S918" s="153">
        <f t="shared" si="5"/>
        <v>0</v>
      </c>
      <c r="X918">
        <v>0</v>
      </c>
      <c r="Z918">
        <v>0</v>
      </c>
    </row>
    <row r="919" spans="1:26" ht="24.95" customHeight="1">
      <c r="A919" s="157">
        <v>206</v>
      </c>
      <c r="B919" s="154" t="s">
        <v>1080</v>
      </c>
      <c r="C919" s="159" t="s">
        <v>1090</v>
      </c>
      <c r="D919" s="154" t="s">
        <v>1091</v>
      </c>
      <c r="E919" s="154" t="s">
        <v>238</v>
      </c>
      <c r="F919" s="155">
        <v>18</v>
      </c>
      <c r="G919" s="156"/>
      <c r="H919" s="154"/>
      <c r="I919" s="156">
        <f t="shared" si="0"/>
        <v>0</v>
      </c>
      <c r="J919" s="154">
        <f t="shared" si="1"/>
        <v>0</v>
      </c>
      <c r="K919" s="1">
        <f t="shared" si="2"/>
        <v>0</v>
      </c>
      <c r="L919" s="1"/>
      <c r="M919" s="1">
        <f t="shared" si="3"/>
        <v>0</v>
      </c>
      <c r="N919" s="1">
        <v>0</v>
      </c>
      <c r="O919" s="1"/>
      <c r="P919" s="153">
        <f t="shared" si="4"/>
        <v>1E-3</v>
      </c>
      <c r="Q919" s="160"/>
      <c r="R919" s="160">
        <v>6.9999999999999994E-5</v>
      </c>
      <c r="S919" s="153">
        <f t="shared" si="5"/>
        <v>0</v>
      </c>
      <c r="X919">
        <v>0</v>
      </c>
      <c r="Z919">
        <v>0</v>
      </c>
    </row>
    <row r="920" spans="1:26" ht="24.95" customHeight="1">
      <c r="A920" s="157">
        <v>207</v>
      </c>
      <c r="B920" s="154" t="s">
        <v>1080</v>
      </c>
      <c r="C920" s="159" t="s">
        <v>1092</v>
      </c>
      <c r="D920" s="154" t="s">
        <v>1093</v>
      </c>
      <c r="E920" s="154" t="s">
        <v>238</v>
      </c>
      <c r="F920" s="155">
        <v>20</v>
      </c>
      <c r="G920" s="156"/>
      <c r="H920" s="154"/>
      <c r="I920" s="156">
        <f t="shared" si="0"/>
        <v>0</v>
      </c>
      <c r="J920" s="154">
        <f t="shared" si="1"/>
        <v>0</v>
      </c>
      <c r="K920" s="1">
        <f t="shared" si="2"/>
        <v>0</v>
      </c>
      <c r="L920" s="1"/>
      <c r="M920" s="1">
        <f t="shared" si="3"/>
        <v>0</v>
      </c>
      <c r="N920" s="1">
        <v>0</v>
      </c>
      <c r="O920" s="1"/>
      <c r="P920" s="153">
        <f t="shared" si="4"/>
        <v>0</v>
      </c>
      <c r="Q920" s="160"/>
      <c r="R920" s="160">
        <v>0</v>
      </c>
      <c r="S920" s="153">
        <f t="shared" si="5"/>
        <v>0</v>
      </c>
      <c r="X920">
        <v>0</v>
      </c>
      <c r="Z920">
        <v>0</v>
      </c>
    </row>
    <row r="921" spans="1:26" ht="24.95" customHeight="1">
      <c r="A921" s="157">
        <v>208</v>
      </c>
      <c r="B921" s="154" t="s">
        <v>1080</v>
      </c>
      <c r="C921" s="159" t="s">
        <v>1094</v>
      </c>
      <c r="D921" s="154" t="s">
        <v>1095</v>
      </c>
      <c r="E921" s="154" t="s">
        <v>238</v>
      </c>
      <c r="F921" s="155">
        <v>1</v>
      </c>
      <c r="G921" s="156"/>
      <c r="H921" s="154"/>
      <c r="I921" s="156">
        <f t="shared" si="0"/>
        <v>0</v>
      </c>
      <c r="J921" s="154">
        <f t="shared" si="1"/>
        <v>0</v>
      </c>
      <c r="K921" s="1">
        <f t="shared" si="2"/>
        <v>0</v>
      </c>
      <c r="L921" s="1"/>
      <c r="M921" s="1">
        <f t="shared" si="3"/>
        <v>0</v>
      </c>
      <c r="N921" s="1">
        <v>0</v>
      </c>
      <c r="O921" s="1"/>
      <c r="P921" s="153">
        <f t="shared" si="4"/>
        <v>0</v>
      </c>
      <c r="Q921" s="160"/>
      <c r="R921" s="160">
        <v>2.0000000000000002E-5</v>
      </c>
      <c r="S921" s="153">
        <f t="shared" si="5"/>
        <v>0</v>
      </c>
      <c r="X921">
        <v>0</v>
      </c>
      <c r="Z921">
        <v>0</v>
      </c>
    </row>
    <row r="922" spans="1:26" ht="24.95" customHeight="1">
      <c r="A922" s="157">
        <v>209</v>
      </c>
      <c r="B922" s="154" t="s">
        <v>1080</v>
      </c>
      <c r="C922" s="159" t="s">
        <v>1096</v>
      </c>
      <c r="D922" s="154" t="s">
        <v>1097</v>
      </c>
      <c r="E922" s="154" t="s">
        <v>642</v>
      </c>
      <c r="F922" s="155">
        <v>12.7</v>
      </c>
      <c r="G922" s="156"/>
      <c r="H922" s="154"/>
      <c r="I922" s="156">
        <f t="shared" si="0"/>
        <v>0</v>
      </c>
      <c r="J922" s="154">
        <f t="shared" si="1"/>
        <v>0</v>
      </c>
      <c r="K922" s="1">
        <f t="shared" si="2"/>
        <v>0</v>
      </c>
      <c r="L922" s="1"/>
      <c r="M922" s="1">
        <f t="shared" si="3"/>
        <v>0</v>
      </c>
      <c r="N922" s="1">
        <v>0</v>
      </c>
      <c r="O922" s="1"/>
      <c r="P922" s="153">
        <f t="shared" si="4"/>
        <v>3.2000000000000001E-2</v>
      </c>
      <c r="Q922" s="160"/>
      <c r="R922" s="160">
        <v>2.49E-3</v>
      </c>
      <c r="S922" s="153">
        <f t="shared" si="5"/>
        <v>0</v>
      </c>
      <c r="X922">
        <v>0</v>
      </c>
      <c r="Z922">
        <v>0</v>
      </c>
    </row>
    <row r="923" spans="1:26">
      <c r="A923" s="154"/>
      <c r="B923" s="154"/>
      <c r="C923" s="158"/>
      <c r="D923" s="158" t="s">
        <v>1098</v>
      </c>
      <c r="E923" s="154"/>
      <c r="F923" s="155">
        <v>12.7</v>
      </c>
      <c r="G923" s="154"/>
      <c r="H923" s="154"/>
      <c r="I923" s="154"/>
      <c r="J923" s="154"/>
      <c r="K923" s="1"/>
      <c r="L923" s="1"/>
      <c r="M923" s="1"/>
      <c r="N923" s="1"/>
      <c r="O923" s="1"/>
      <c r="P923" s="1"/>
      <c r="S923" s="1"/>
    </row>
    <row r="924" spans="1:26" ht="24.95" customHeight="1">
      <c r="A924" s="157">
        <v>210</v>
      </c>
      <c r="B924" s="154" t="s">
        <v>1080</v>
      </c>
      <c r="C924" s="159" t="s">
        <v>1099</v>
      </c>
      <c r="D924" s="154" t="s">
        <v>1100</v>
      </c>
      <c r="E924" s="154" t="s">
        <v>642</v>
      </c>
      <c r="F924" s="155">
        <v>4</v>
      </c>
      <c r="G924" s="156"/>
      <c r="H924" s="154"/>
      <c r="I924" s="156">
        <f>ROUND(F924*(G924+H924),2)</f>
        <v>0</v>
      </c>
      <c r="J924" s="154">
        <f>ROUND(F924*(N924),2)</f>
        <v>0</v>
      </c>
      <c r="K924" s="1">
        <f>ROUND(F924*(O924),2)</f>
        <v>0</v>
      </c>
      <c r="L924" s="1"/>
      <c r="M924" s="1">
        <f>ROUND(F924*(G924+H924),2)</f>
        <v>0</v>
      </c>
      <c r="N924" s="1">
        <v>0</v>
      </c>
      <c r="O924" s="1"/>
      <c r="P924" s="153">
        <f>ROUND(F924*(R924),3)</f>
        <v>1.9E-2</v>
      </c>
      <c r="Q924" s="160"/>
      <c r="R924" s="160">
        <v>4.6899999999999997E-3</v>
      </c>
      <c r="S924" s="153">
        <f>ROUND(F924*(X924),3)</f>
        <v>0</v>
      </c>
      <c r="X924">
        <v>0</v>
      </c>
      <c r="Z924">
        <v>0</v>
      </c>
    </row>
    <row r="925" spans="1:26" ht="24.95" customHeight="1">
      <c r="A925" s="157">
        <v>211</v>
      </c>
      <c r="B925" s="154" t="s">
        <v>1080</v>
      </c>
      <c r="C925" s="159" t="s">
        <v>1101</v>
      </c>
      <c r="D925" s="154" t="s">
        <v>1102</v>
      </c>
      <c r="E925" s="154" t="s">
        <v>642</v>
      </c>
      <c r="F925" s="155">
        <v>6</v>
      </c>
      <c r="G925" s="156"/>
      <c r="H925" s="154"/>
      <c r="I925" s="156">
        <f>ROUND(F925*(G925+H925),2)</f>
        <v>0</v>
      </c>
      <c r="J925" s="154">
        <f>ROUND(F925*(N925),2)</f>
        <v>0</v>
      </c>
      <c r="K925" s="1">
        <f>ROUND(F925*(O925),2)</f>
        <v>0</v>
      </c>
      <c r="L925" s="1"/>
      <c r="M925" s="1">
        <f>ROUND(F925*(G925+H925),2)</f>
        <v>0</v>
      </c>
      <c r="N925" s="1">
        <v>0</v>
      </c>
      <c r="O925" s="1"/>
      <c r="P925" s="153">
        <f>ROUND(F925*(R925),3)</f>
        <v>2.3E-2</v>
      </c>
      <c r="Q925" s="160"/>
      <c r="R925" s="160">
        <v>3.7799999999999999E-3</v>
      </c>
      <c r="S925" s="153">
        <f>ROUND(F925*(X925),3)</f>
        <v>0</v>
      </c>
      <c r="X925">
        <v>0</v>
      </c>
      <c r="Z925">
        <v>0</v>
      </c>
    </row>
    <row r="926" spans="1:26" ht="24.95" customHeight="1">
      <c r="A926" s="157">
        <v>212</v>
      </c>
      <c r="B926" s="154" t="s">
        <v>1080</v>
      </c>
      <c r="C926" s="159" t="s">
        <v>1103</v>
      </c>
      <c r="D926" s="154" t="s">
        <v>1104</v>
      </c>
      <c r="E926" s="154" t="s">
        <v>170</v>
      </c>
      <c r="F926" s="155">
        <v>1</v>
      </c>
      <c r="G926" s="156"/>
      <c r="H926" s="154"/>
      <c r="I926" s="156">
        <f>ROUND(F926*(G926+H926),2)</f>
        <v>0</v>
      </c>
      <c r="J926" s="154">
        <f>ROUND(F926*(N926),2)</f>
        <v>0</v>
      </c>
      <c r="K926" s="1">
        <f>ROUND(F926*(O926),2)</f>
        <v>0</v>
      </c>
      <c r="L926" s="1"/>
      <c r="M926" s="1">
        <f>ROUND(F926*(G926+H926),2)</f>
        <v>0</v>
      </c>
      <c r="N926" s="1">
        <v>0</v>
      </c>
      <c r="O926" s="1"/>
      <c r="P926" s="153">
        <f>ROUND(F926*(R926),3)</f>
        <v>2E-3</v>
      </c>
      <c r="Q926" s="160"/>
      <c r="R926" s="160">
        <v>1.8600000000000001E-3</v>
      </c>
      <c r="S926" s="153">
        <f>ROUND(F926*(X926),3)</f>
        <v>0</v>
      </c>
      <c r="X926">
        <v>0</v>
      </c>
      <c r="Z926">
        <v>0</v>
      </c>
    </row>
    <row r="927" spans="1:26" ht="24.95" customHeight="1">
      <c r="A927" s="157">
        <v>213</v>
      </c>
      <c r="B927" s="154" t="s">
        <v>1105</v>
      </c>
      <c r="C927" s="159" t="s">
        <v>1106</v>
      </c>
      <c r="D927" s="154" t="s">
        <v>1107</v>
      </c>
      <c r="E927" s="154" t="s">
        <v>267</v>
      </c>
      <c r="F927" s="155">
        <v>66.097500000000011</v>
      </c>
      <c r="G927" s="156"/>
      <c r="H927" s="154"/>
      <c r="I927" s="156">
        <f>ROUND(F927*(G927+H927),2)</f>
        <v>0</v>
      </c>
      <c r="J927" s="154">
        <f>ROUND(F927*(N927),2)</f>
        <v>0</v>
      </c>
      <c r="K927" s="1">
        <f>ROUND(F927*(O927),2)</f>
        <v>0</v>
      </c>
      <c r="L927" s="1"/>
      <c r="M927" s="1">
        <f>ROUND(F927*(G927+H927),2)</f>
        <v>0</v>
      </c>
      <c r="N927" s="1">
        <v>0</v>
      </c>
      <c r="O927" s="1"/>
      <c r="P927" s="153">
        <f>ROUND(F927*(R927),3)</f>
        <v>6.0999999999999999E-2</v>
      </c>
      <c r="Q927" s="160"/>
      <c r="R927" s="160">
        <v>9.2000000000000003E-4</v>
      </c>
      <c r="S927" s="153">
        <f>ROUND(F927*(X927),3)</f>
        <v>0</v>
      </c>
      <c r="X927">
        <v>0</v>
      </c>
      <c r="Z927">
        <v>0</v>
      </c>
    </row>
    <row r="928" spans="1:26">
      <c r="A928" s="154"/>
      <c r="B928" s="154"/>
      <c r="C928" s="158"/>
      <c r="D928" s="158" t="s">
        <v>1108</v>
      </c>
      <c r="E928" s="154"/>
      <c r="F928" s="155">
        <v>66.097500000000011</v>
      </c>
      <c r="G928" s="154"/>
      <c r="H928" s="154"/>
      <c r="I928" s="154"/>
      <c r="J928" s="154"/>
      <c r="K928" s="1"/>
      <c r="L928" s="1"/>
      <c r="M928" s="1"/>
      <c r="N928" s="1"/>
      <c r="O928" s="1"/>
      <c r="P928" s="1"/>
      <c r="S928" s="1"/>
    </row>
    <row r="929" spans="1:26" ht="24.95" customHeight="1">
      <c r="A929" s="157">
        <v>214</v>
      </c>
      <c r="B929" s="154" t="s">
        <v>1109</v>
      </c>
      <c r="C929" s="159" t="s">
        <v>1110</v>
      </c>
      <c r="D929" s="154" t="s">
        <v>1111</v>
      </c>
      <c r="E929" s="154" t="s">
        <v>890</v>
      </c>
      <c r="F929" s="155">
        <v>2.1999999999999997</v>
      </c>
      <c r="G929" s="156"/>
      <c r="H929" s="154"/>
      <c r="I929" s="156">
        <f>ROUND(F929*(G929+H929),2)</f>
        <v>0</v>
      </c>
      <c r="J929" s="154">
        <f>ROUND(F929*(N929),2)</f>
        <v>0</v>
      </c>
      <c r="K929" s="1">
        <f>ROUND(F929*(O929),2)</f>
        <v>0</v>
      </c>
      <c r="L929" s="1"/>
      <c r="M929" s="1">
        <f>ROUND(F929*(G929+H929),2)</f>
        <v>0</v>
      </c>
      <c r="N929" s="1">
        <v>0</v>
      </c>
      <c r="O929" s="1"/>
      <c r="P929" s="153">
        <f>ROUND(F929*(R929),3)</f>
        <v>0</v>
      </c>
      <c r="Q929" s="160"/>
      <c r="R929" s="160">
        <v>0</v>
      </c>
      <c r="S929" s="153">
        <f>ROUND(F929*(X929),3)</f>
        <v>0</v>
      </c>
      <c r="X929">
        <v>0</v>
      </c>
      <c r="Z929">
        <v>0</v>
      </c>
    </row>
    <row r="930" spans="1:26" ht="24.95" customHeight="1">
      <c r="A930" s="157">
        <v>215</v>
      </c>
      <c r="B930" s="154" t="s">
        <v>1112</v>
      </c>
      <c r="C930" s="159" t="s">
        <v>1113</v>
      </c>
      <c r="D930" s="154" t="s">
        <v>1114</v>
      </c>
      <c r="E930" s="154" t="s">
        <v>642</v>
      </c>
      <c r="F930" s="155">
        <v>81.31</v>
      </c>
      <c r="G930" s="156"/>
      <c r="H930" s="154"/>
      <c r="I930" s="156">
        <f>ROUND(F930*(G930+H930),2)</f>
        <v>0</v>
      </c>
      <c r="J930" s="154">
        <f>ROUND(F930*(N930),2)</f>
        <v>0</v>
      </c>
      <c r="K930" s="1">
        <f>ROUND(F930*(O930),2)</f>
        <v>0</v>
      </c>
      <c r="L930" s="1"/>
      <c r="M930" s="1">
        <f>ROUND(F930*(G930+H930),2)</f>
        <v>0</v>
      </c>
      <c r="N930" s="1">
        <v>0</v>
      </c>
      <c r="O930" s="1"/>
      <c r="P930" s="153">
        <f>ROUND(F930*(R930),3)</f>
        <v>0</v>
      </c>
      <c r="Q930" s="160"/>
      <c r="R930" s="160">
        <v>0</v>
      </c>
      <c r="S930" s="153">
        <f>ROUND(F930*(X930),3)</f>
        <v>0.11</v>
      </c>
      <c r="X930">
        <v>1.3500000000000001E-3</v>
      </c>
      <c r="Z930">
        <v>0</v>
      </c>
    </row>
    <row r="931" spans="1:26">
      <c r="A931" s="154"/>
      <c r="B931" s="154"/>
      <c r="C931" s="158"/>
      <c r="D931" s="158" t="s">
        <v>1115</v>
      </c>
      <c r="E931" s="154"/>
      <c r="F931" s="155">
        <v>39.75</v>
      </c>
      <c r="G931" s="154"/>
      <c r="H931" s="154"/>
      <c r="I931" s="154"/>
      <c r="J931" s="154"/>
      <c r="K931" s="1"/>
      <c r="L931" s="1"/>
      <c r="M931" s="1"/>
      <c r="N931" s="1"/>
      <c r="O931" s="1"/>
      <c r="P931" s="1"/>
      <c r="Q931" t="s">
        <v>90</v>
      </c>
      <c r="S931" s="1"/>
    </row>
    <row r="932" spans="1:26">
      <c r="A932" s="154"/>
      <c r="B932" s="154"/>
      <c r="C932" s="158"/>
      <c r="D932" s="158" t="s">
        <v>1116</v>
      </c>
      <c r="E932" s="154"/>
      <c r="F932" s="155">
        <v>41.56</v>
      </c>
      <c r="G932" s="154"/>
      <c r="H932" s="154"/>
      <c r="I932" s="154"/>
      <c r="J932" s="154"/>
      <c r="K932" s="1"/>
      <c r="L932" s="1"/>
      <c r="M932" s="1"/>
      <c r="N932" s="1"/>
      <c r="O932" s="1"/>
      <c r="P932" s="1"/>
      <c r="Q932" t="s">
        <v>90</v>
      </c>
      <c r="S932" s="1"/>
    </row>
    <row r="933" spans="1:26" ht="24.95" customHeight="1">
      <c r="A933" s="157">
        <v>216</v>
      </c>
      <c r="B933" s="154" t="s">
        <v>1117</v>
      </c>
      <c r="C933" s="159" t="s">
        <v>1118</v>
      </c>
      <c r="D933" s="154" t="s">
        <v>1119</v>
      </c>
      <c r="E933" s="154" t="s">
        <v>238</v>
      </c>
      <c r="F933" s="155">
        <v>2</v>
      </c>
      <c r="G933" s="156"/>
      <c r="H933" s="154"/>
      <c r="I933" s="156">
        <f>ROUND(F933*(G933+H933),2)</f>
        <v>0</v>
      </c>
      <c r="J933" s="154">
        <f>ROUND(F933*(N933),2)</f>
        <v>0</v>
      </c>
      <c r="K933" s="1">
        <f>ROUND(F933*(O933),2)</f>
        <v>0</v>
      </c>
      <c r="L933" s="1"/>
      <c r="M933" s="1">
        <f>ROUND(F933*(G933+H933),2)</f>
        <v>0</v>
      </c>
      <c r="N933" s="1">
        <v>0</v>
      </c>
      <c r="O933" s="1"/>
      <c r="P933" s="153">
        <f>ROUND(F933*(R933),3)</f>
        <v>3.0000000000000001E-3</v>
      </c>
      <c r="Q933" s="160"/>
      <c r="R933" s="160">
        <v>1.39544E-3</v>
      </c>
      <c r="S933" s="153">
        <f>ROUND(F933*(X933),3)</f>
        <v>0</v>
      </c>
      <c r="X933">
        <v>0</v>
      </c>
      <c r="Z933">
        <v>0</v>
      </c>
    </row>
    <row r="934" spans="1:26" ht="24.95" customHeight="1">
      <c r="A934" s="157">
        <v>217</v>
      </c>
      <c r="B934" s="154" t="s">
        <v>1117</v>
      </c>
      <c r="C934" s="159" t="s">
        <v>1120</v>
      </c>
      <c r="D934" s="154" t="s">
        <v>1121</v>
      </c>
      <c r="E934" s="154" t="s">
        <v>238</v>
      </c>
      <c r="F934" s="155">
        <v>1</v>
      </c>
      <c r="G934" s="156"/>
      <c r="H934" s="154"/>
      <c r="I934" s="156">
        <f>ROUND(F934*(G934+H934),2)</f>
        <v>0</v>
      </c>
      <c r="J934" s="154">
        <f>ROUND(F934*(N934),2)</f>
        <v>0</v>
      </c>
      <c r="K934" s="1">
        <f>ROUND(F934*(O934),2)</f>
        <v>0</v>
      </c>
      <c r="L934" s="1"/>
      <c r="M934" s="1">
        <f>ROUND(F934*(G934+H934),2)</f>
        <v>0</v>
      </c>
      <c r="N934" s="1">
        <v>0</v>
      </c>
      <c r="O934" s="1"/>
      <c r="P934" s="153">
        <f>ROUND(F934*(R934),3)</f>
        <v>1E-3</v>
      </c>
      <c r="Q934" s="160"/>
      <c r="R934" s="160">
        <v>1.1100000000000001E-3</v>
      </c>
      <c r="S934" s="153">
        <f>ROUND(F934*(X934),3)</f>
        <v>0</v>
      </c>
      <c r="X934">
        <v>0</v>
      </c>
      <c r="Z934">
        <v>0</v>
      </c>
    </row>
    <row r="935" spans="1:26" ht="24.95" customHeight="1">
      <c r="A935" s="157">
        <v>218</v>
      </c>
      <c r="B935" s="154" t="s">
        <v>335</v>
      </c>
      <c r="C935" s="159" t="s">
        <v>1122</v>
      </c>
      <c r="D935" s="154" t="s">
        <v>1123</v>
      </c>
      <c r="E935" s="154" t="s">
        <v>170</v>
      </c>
      <c r="F935" s="155">
        <v>1</v>
      </c>
      <c r="G935" s="156"/>
      <c r="H935" s="154"/>
      <c r="I935" s="156">
        <f>ROUND(F935*(G935+H935),2)</f>
        <v>0</v>
      </c>
      <c r="J935" s="154">
        <f>ROUND(F935*(N935),2)</f>
        <v>0</v>
      </c>
      <c r="K935" s="1">
        <f>ROUND(F935*(O935),2)</f>
        <v>0</v>
      </c>
      <c r="L935" s="1"/>
      <c r="M935" s="1">
        <f>ROUND(F935*(G935+H935),2)</f>
        <v>0</v>
      </c>
      <c r="N935" s="1">
        <v>0</v>
      </c>
      <c r="O935" s="1"/>
      <c r="P935" s="153">
        <f>ROUND(F935*(R935),3)</f>
        <v>0</v>
      </c>
      <c r="Q935" s="160"/>
      <c r="R935" s="160">
        <v>0</v>
      </c>
      <c r="S935" s="153">
        <f>ROUND(F935*(X935),3)</f>
        <v>0</v>
      </c>
      <c r="X935">
        <v>0</v>
      </c>
      <c r="Z935">
        <v>0</v>
      </c>
    </row>
    <row r="936" spans="1:26" ht="24.95" customHeight="1">
      <c r="A936" s="157">
        <v>219</v>
      </c>
      <c r="B936" s="154" t="s">
        <v>335</v>
      </c>
      <c r="C936" s="159" t="s">
        <v>1124</v>
      </c>
      <c r="D936" s="154" t="s">
        <v>1125</v>
      </c>
      <c r="E936" s="154" t="s">
        <v>248</v>
      </c>
      <c r="F936" s="155">
        <v>1.35</v>
      </c>
      <c r="G936" s="156"/>
      <c r="H936" s="154"/>
      <c r="I936" s="156">
        <f>ROUND(F936*(G936+H936),2)</f>
        <v>0</v>
      </c>
      <c r="J936" s="154">
        <f>ROUND(F936*(N936),2)</f>
        <v>0</v>
      </c>
      <c r="K936" s="1">
        <f>ROUND(F936*(O936),2)</f>
        <v>0</v>
      </c>
      <c r="L936" s="1"/>
      <c r="M936" s="1">
        <f>ROUND(F936*(G936+H936),2)</f>
        <v>0</v>
      </c>
      <c r="N936" s="1">
        <v>0</v>
      </c>
      <c r="O936" s="1"/>
      <c r="P936" s="153">
        <f>ROUND(F936*(R936),3)</f>
        <v>0</v>
      </c>
      <c r="Q936" s="160"/>
      <c r="R936" s="160">
        <v>0</v>
      </c>
      <c r="S936" s="153">
        <f>ROUND(F936*(X936),3)</f>
        <v>0</v>
      </c>
      <c r="X936">
        <v>0</v>
      </c>
      <c r="Z936">
        <v>0</v>
      </c>
    </row>
    <row r="937" spans="1:26">
      <c r="A937" s="154"/>
      <c r="B937" s="154"/>
      <c r="C937" s="158"/>
      <c r="D937" s="158" t="s">
        <v>1126</v>
      </c>
      <c r="E937" s="154"/>
      <c r="F937" s="155">
        <v>1.35</v>
      </c>
      <c r="G937" s="154"/>
      <c r="H937" s="154"/>
      <c r="I937" s="154"/>
      <c r="J937" s="154"/>
      <c r="K937" s="1"/>
      <c r="L937" s="1"/>
      <c r="M937" s="1"/>
      <c r="N937" s="1"/>
      <c r="O937" s="1"/>
      <c r="P937" s="1"/>
      <c r="Q937" t="s">
        <v>90</v>
      </c>
      <c r="S937" s="1"/>
    </row>
    <row r="938" spans="1:26">
      <c r="A938" s="144"/>
      <c r="B938" s="144"/>
      <c r="C938" s="144"/>
      <c r="D938" s="144" t="s">
        <v>62</v>
      </c>
      <c r="E938" s="144"/>
      <c r="F938" s="144"/>
      <c r="G938" s="146">
        <f>ROUND((SUM(L913:L937))/1,2)</f>
        <v>0</v>
      </c>
      <c r="H938" s="146">
        <f>ROUND((SUM(M913:M937))/1,2)</f>
        <v>0</v>
      </c>
      <c r="I938" s="146">
        <f>ROUND((SUM(I913:I937))/1,2)</f>
        <v>0</v>
      </c>
      <c r="J938" s="144"/>
      <c r="K938" s="144"/>
      <c r="L938" s="144">
        <f>ROUND((SUM(L913:L937))/1,2)</f>
        <v>0</v>
      </c>
      <c r="M938" s="144">
        <f>ROUND((SUM(M913:M937))/1,2)</f>
        <v>0</v>
      </c>
      <c r="N938" s="144"/>
      <c r="O938" s="144"/>
      <c r="P938" s="161">
        <f>ROUND((SUM(P913:P937))/1,2)</f>
        <v>1.03</v>
      </c>
      <c r="Q938" s="142"/>
      <c r="R938" s="142"/>
      <c r="S938" s="161">
        <f>ROUND((SUM(S913:S937))/1,2)</f>
        <v>0.11</v>
      </c>
      <c r="T938" s="142"/>
      <c r="U938" s="142"/>
      <c r="V938" s="142"/>
      <c r="W938" s="142"/>
      <c r="X938" s="142"/>
      <c r="Y938" s="142"/>
      <c r="Z938" s="142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S939" s="1"/>
    </row>
    <row r="940" spans="1:26">
      <c r="A940" s="144"/>
      <c r="B940" s="144"/>
      <c r="C940" s="144"/>
      <c r="D940" s="144" t="s">
        <v>63</v>
      </c>
      <c r="E940" s="144"/>
      <c r="F940" s="144"/>
      <c r="G940" s="144"/>
      <c r="H940" s="144"/>
      <c r="I940" s="144"/>
      <c r="J940" s="144"/>
      <c r="K940" s="144"/>
      <c r="L940" s="144"/>
      <c r="M940" s="144"/>
      <c r="N940" s="144"/>
      <c r="O940" s="144"/>
      <c r="P940" s="144"/>
      <c r="Q940" s="142"/>
      <c r="R940" s="142"/>
      <c r="S940" s="144"/>
      <c r="T940" s="142"/>
      <c r="U940" s="142"/>
      <c r="V940" s="142"/>
      <c r="W940" s="142"/>
      <c r="X940" s="142"/>
      <c r="Y940" s="142"/>
      <c r="Z940" s="142"/>
    </row>
    <row r="941" spans="1:26" ht="24.95" customHeight="1">
      <c r="A941" s="157">
        <v>220</v>
      </c>
      <c r="B941" s="154" t="s">
        <v>1127</v>
      </c>
      <c r="C941" s="159" t="s">
        <v>1128</v>
      </c>
      <c r="D941" s="154" t="s">
        <v>1129</v>
      </c>
      <c r="E941" s="154" t="s">
        <v>642</v>
      </c>
      <c r="F941" s="155">
        <v>27.834</v>
      </c>
      <c r="G941" s="156"/>
      <c r="H941" s="154"/>
      <c r="I941" s="156">
        <f>ROUND(F941*(G941+H941),2)</f>
        <v>0</v>
      </c>
      <c r="J941" s="154">
        <f>ROUND(F941*(N941),2)</f>
        <v>0</v>
      </c>
      <c r="K941" s="1">
        <f>ROUND(F941*(O941),2)</f>
        <v>0</v>
      </c>
      <c r="L941" s="1"/>
      <c r="M941" s="1">
        <f>ROUND(F941*(G941+H941),2)</f>
        <v>0</v>
      </c>
      <c r="N941" s="1">
        <v>0</v>
      </c>
      <c r="O941" s="1"/>
      <c r="P941" s="153">
        <f>ROUND(F941*(R941),3)</f>
        <v>0</v>
      </c>
      <c r="Q941" s="160"/>
      <c r="R941" s="160">
        <v>0</v>
      </c>
      <c r="S941" s="153">
        <f>ROUND(F941*(X941),3)</f>
        <v>0</v>
      </c>
      <c r="X941">
        <v>0</v>
      </c>
      <c r="Z941">
        <v>0</v>
      </c>
    </row>
    <row r="942" spans="1:26" ht="12" customHeight="1">
      <c r="A942" s="154"/>
      <c r="B942" s="154"/>
      <c r="C942" s="158"/>
      <c r="D942" s="158" t="s">
        <v>1130</v>
      </c>
      <c r="E942" s="154"/>
      <c r="F942" s="154"/>
      <c r="G942" s="154"/>
      <c r="H942" s="154"/>
      <c r="I942" s="154"/>
      <c r="J942" s="154"/>
      <c r="K942" s="1"/>
      <c r="L942" s="1"/>
      <c r="M942" s="1"/>
      <c r="N942" s="1"/>
      <c r="O942" s="1"/>
      <c r="P942" s="1"/>
      <c r="S942" s="1"/>
    </row>
    <row r="943" spans="1:26">
      <c r="A943" s="154"/>
      <c r="B943" s="154"/>
      <c r="C943" s="154"/>
      <c r="D943" s="163">
        <v>18314</v>
      </c>
      <c r="E943" s="154"/>
      <c r="F943" s="155">
        <v>18.314</v>
      </c>
      <c r="G943" s="154"/>
      <c r="H943" s="154"/>
      <c r="I943" s="154"/>
      <c r="J943" s="154"/>
      <c r="K943" s="1"/>
      <c r="L943" s="1"/>
      <c r="M943" s="1"/>
      <c r="N943" s="1"/>
      <c r="O943" s="1"/>
      <c r="P943" s="1"/>
      <c r="Q943" t="s">
        <v>90</v>
      </c>
      <c r="S943" s="1"/>
    </row>
    <row r="944" spans="1:26" ht="12" customHeight="1">
      <c r="A944" s="154"/>
      <c r="B944" s="154"/>
      <c r="C944" s="158"/>
      <c r="D944" s="158" t="s">
        <v>1131</v>
      </c>
      <c r="E944" s="154"/>
      <c r="F944" s="154"/>
      <c r="G944" s="154"/>
      <c r="H944" s="154"/>
      <c r="I944" s="154"/>
      <c r="J944" s="154"/>
      <c r="K944" s="1"/>
      <c r="L944" s="1"/>
      <c r="M944" s="1"/>
      <c r="N944" s="1"/>
      <c r="O944" s="1"/>
      <c r="P944" s="1"/>
      <c r="S944" s="1"/>
    </row>
    <row r="945" spans="1:26">
      <c r="A945" s="154"/>
      <c r="B945" s="154"/>
      <c r="C945" s="154"/>
      <c r="D945" s="154" t="s">
        <v>1132</v>
      </c>
      <c r="E945" s="154"/>
      <c r="F945" s="155">
        <v>9.52</v>
      </c>
      <c r="G945" s="154"/>
      <c r="H945" s="154"/>
      <c r="I945" s="154"/>
      <c r="J945" s="154"/>
      <c r="K945" s="1"/>
      <c r="L945" s="1"/>
      <c r="M945" s="1"/>
      <c r="N945" s="1"/>
      <c r="O945" s="1"/>
      <c r="P945" s="1"/>
      <c r="Q945" t="s">
        <v>90</v>
      </c>
      <c r="S945" s="1"/>
    </row>
    <row r="946" spans="1:26" ht="24.95" customHeight="1">
      <c r="A946" s="157">
        <v>221</v>
      </c>
      <c r="B946" s="154" t="s">
        <v>1127</v>
      </c>
      <c r="C946" s="159" t="s">
        <v>1133</v>
      </c>
      <c r="D946" s="154" t="s">
        <v>1134</v>
      </c>
      <c r="E946" s="154" t="s">
        <v>267</v>
      </c>
      <c r="F946" s="155">
        <v>287.64</v>
      </c>
      <c r="G946" s="156"/>
      <c r="H946" s="154"/>
      <c r="I946" s="156">
        <f>ROUND(F946*(G946+H946),2)</f>
        <v>0</v>
      </c>
      <c r="J946" s="154">
        <f>ROUND(F946*(N946),2)</f>
        <v>0</v>
      </c>
      <c r="K946" s="1">
        <f>ROUND(F946*(O946),2)</f>
        <v>0</v>
      </c>
      <c r="L946" s="1"/>
      <c r="M946" s="1">
        <f>ROUND(F946*(G946+H946),2)</f>
        <v>0</v>
      </c>
      <c r="N946" s="1">
        <v>0</v>
      </c>
      <c r="O946" s="1"/>
      <c r="P946" s="153">
        <f>ROUND(F946*(R946),3)</f>
        <v>2.9000000000000001E-2</v>
      </c>
      <c r="Q946" s="160"/>
      <c r="R946" s="160">
        <v>1E-4</v>
      </c>
      <c r="S946" s="153">
        <f>ROUND(F946*(X946),3)</f>
        <v>0</v>
      </c>
      <c r="X946">
        <v>0</v>
      </c>
      <c r="Z946">
        <v>0</v>
      </c>
    </row>
    <row r="947" spans="1:26">
      <c r="A947" s="154"/>
      <c r="B947" s="154"/>
      <c r="C947" s="158"/>
      <c r="D947" s="158" t="s">
        <v>1135</v>
      </c>
      <c r="E947" s="154"/>
      <c r="F947" s="155">
        <v>29.759999999999998</v>
      </c>
      <c r="G947" s="154"/>
      <c r="H947" s="154"/>
      <c r="I947" s="154"/>
      <c r="J947" s="154"/>
      <c r="K947" s="1"/>
      <c r="L947" s="1"/>
      <c r="M947" s="1"/>
      <c r="N947" s="1"/>
      <c r="O947" s="1"/>
      <c r="P947" s="1"/>
      <c r="Q947" t="s">
        <v>134</v>
      </c>
      <c r="S947" s="1"/>
    </row>
    <row r="948" spans="1:26">
      <c r="A948" s="154"/>
      <c r="B948" s="154"/>
      <c r="C948" s="158"/>
      <c r="D948" s="158" t="s">
        <v>1136</v>
      </c>
      <c r="E948" s="154"/>
      <c r="F948" s="155">
        <v>76.100000000000009</v>
      </c>
      <c r="G948" s="154"/>
      <c r="H948" s="154"/>
      <c r="I948" s="154"/>
      <c r="J948" s="154"/>
      <c r="K948" s="1"/>
      <c r="L948" s="1"/>
      <c r="M948" s="1"/>
      <c r="N948" s="1"/>
      <c r="O948" s="1"/>
      <c r="P948" s="1"/>
      <c r="Q948" t="s">
        <v>134</v>
      </c>
      <c r="S948" s="1"/>
    </row>
    <row r="949" spans="1:26" ht="23.25">
      <c r="A949" s="154"/>
      <c r="B949" s="154"/>
      <c r="C949" s="158"/>
      <c r="D949" s="158" t="s">
        <v>1137</v>
      </c>
      <c r="E949" s="154"/>
      <c r="F949" s="155">
        <v>119.52</v>
      </c>
      <c r="G949" s="154"/>
      <c r="H949" s="154"/>
      <c r="I949" s="154"/>
      <c r="J949" s="154"/>
      <c r="K949" s="1"/>
      <c r="L949" s="1"/>
      <c r="M949" s="1"/>
      <c r="N949" s="1"/>
      <c r="O949" s="1"/>
      <c r="P949" s="1"/>
      <c r="Q949" t="s">
        <v>134</v>
      </c>
      <c r="S949" s="1"/>
    </row>
    <row r="950" spans="1:26">
      <c r="A950" s="154"/>
      <c r="B950" s="154"/>
      <c r="C950" s="158"/>
      <c r="D950" s="158" t="s">
        <v>1138</v>
      </c>
      <c r="E950" s="154"/>
      <c r="F950" s="155">
        <v>27.6</v>
      </c>
      <c r="G950" s="154"/>
      <c r="H950" s="154"/>
      <c r="I950" s="154"/>
      <c r="J950" s="154"/>
      <c r="K950" s="1"/>
      <c r="L950" s="1"/>
      <c r="M950" s="1"/>
      <c r="N950" s="1"/>
      <c r="O950" s="1"/>
      <c r="P950" s="1"/>
      <c r="Q950" t="s">
        <v>134</v>
      </c>
      <c r="S950" s="1"/>
    </row>
    <row r="951" spans="1:26">
      <c r="A951" s="154"/>
      <c r="B951" s="154"/>
      <c r="C951" s="158"/>
      <c r="D951" s="158" t="s">
        <v>1139</v>
      </c>
      <c r="E951" s="154"/>
      <c r="F951" s="155">
        <v>19.46</v>
      </c>
      <c r="G951" s="154"/>
      <c r="H951" s="154"/>
      <c r="I951" s="154"/>
      <c r="J951" s="154"/>
      <c r="K951" s="1"/>
      <c r="L951" s="1"/>
      <c r="M951" s="1"/>
      <c r="N951" s="1"/>
      <c r="O951" s="1"/>
      <c r="P951" s="1"/>
      <c r="Q951" t="s">
        <v>134</v>
      </c>
      <c r="S951" s="1"/>
    </row>
    <row r="952" spans="1:26">
      <c r="A952" s="154"/>
      <c r="B952" s="154"/>
      <c r="C952" s="158"/>
      <c r="D952" s="158" t="s">
        <v>1140</v>
      </c>
      <c r="E952" s="154"/>
      <c r="F952" s="155">
        <v>15.2</v>
      </c>
      <c r="G952" s="154"/>
      <c r="H952" s="154"/>
      <c r="I952" s="154"/>
      <c r="J952" s="154"/>
      <c r="K952" s="1"/>
      <c r="L952" s="1"/>
      <c r="M952" s="1"/>
      <c r="N952" s="1"/>
      <c r="O952" s="1"/>
      <c r="P952" s="1"/>
      <c r="Q952" t="s">
        <v>134</v>
      </c>
      <c r="S952" s="1"/>
    </row>
    <row r="953" spans="1:26" ht="24.95" customHeight="1">
      <c r="A953" s="157">
        <v>222</v>
      </c>
      <c r="B953" s="154" t="s">
        <v>1127</v>
      </c>
      <c r="C953" s="159" t="s">
        <v>1141</v>
      </c>
      <c r="D953" s="154" t="s">
        <v>1142</v>
      </c>
      <c r="E953" s="154" t="s">
        <v>238</v>
      </c>
      <c r="F953" s="155">
        <v>1</v>
      </c>
      <c r="G953" s="156"/>
      <c r="H953" s="154"/>
      <c r="I953" s="156">
        <f>ROUND(F953*(G953+H953),2)</f>
        <v>0</v>
      </c>
      <c r="J953" s="154">
        <f>ROUND(F953*(N953),2)</f>
        <v>0</v>
      </c>
      <c r="K953" s="1">
        <f>ROUND(F953*(O953),2)</f>
        <v>0</v>
      </c>
      <c r="L953" s="1"/>
      <c r="M953" s="1">
        <f>ROUND(F953*(G953+H953),2)</f>
        <v>0</v>
      </c>
      <c r="N953" s="1">
        <v>0</v>
      </c>
      <c r="O953" s="1"/>
      <c r="P953" s="153">
        <f>ROUND(F953*(R953),3)</f>
        <v>1E-3</v>
      </c>
      <c r="Q953" s="160"/>
      <c r="R953" s="160">
        <v>1.0499999999999999E-3</v>
      </c>
      <c r="S953" s="153">
        <f>ROUND(F953*(X953),3)</f>
        <v>0</v>
      </c>
      <c r="X953">
        <v>0</v>
      </c>
      <c r="Z953">
        <v>0</v>
      </c>
    </row>
    <row r="954" spans="1:26" ht="24.95" customHeight="1">
      <c r="A954" s="157">
        <v>223</v>
      </c>
      <c r="B954" s="154" t="s">
        <v>1127</v>
      </c>
      <c r="C954" s="159" t="s">
        <v>1143</v>
      </c>
      <c r="D954" s="154" t="s">
        <v>1144</v>
      </c>
      <c r="E954" s="154" t="s">
        <v>170</v>
      </c>
      <c r="F954" s="155">
        <v>52</v>
      </c>
      <c r="G954" s="156"/>
      <c r="H954" s="154"/>
      <c r="I954" s="156">
        <f>ROUND(F954*(G954+H954),2)</f>
        <v>0</v>
      </c>
      <c r="J954" s="154">
        <f>ROUND(F954*(N954),2)</f>
        <v>0</v>
      </c>
      <c r="K954" s="1">
        <f>ROUND(F954*(O954),2)</f>
        <v>0</v>
      </c>
      <c r="L954" s="1"/>
      <c r="M954" s="1">
        <f>ROUND(F954*(G954+H954),2)</f>
        <v>0</v>
      </c>
      <c r="N954" s="1">
        <v>0</v>
      </c>
      <c r="O954" s="1"/>
      <c r="P954" s="153">
        <f>ROUND(F954*(R954),3)</f>
        <v>0</v>
      </c>
      <c r="Q954" s="160"/>
      <c r="R954" s="160">
        <v>0</v>
      </c>
      <c r="S954" s="153">
        <f>ROUND(F954*(X954),3)</f>
        <v>0</v>
      </c>
      <c r="X954">
        <v>0</v>
      </c>
      <c r="Z954">
        <v>0</v>
      </c>
    </row>
    <row r="955" spans="1:26" ht="12" customHeight="1">
      <c r="A955" s="154"/>
      <c r="B955" s="154"/>
      <c r="C955" s="158"/>
      <c r="D955" s="158" t="s">
        <v>1145</v>
      </c>
      <c r="E955" s="154"/>
      <c r="F955" s="154"/>
      <c r="G955" s="154"/>
      <c r="H955" s="154"/>
      <c r="I955" s="154"/>
      <c r="J955" s="154"/>
      <c r="K955" s="1"/>
      <c r="L955" s="1"/>
      <c r="M955" s="1"/>
      <c r="N955" s="1"/>
      <c r="O955" s="1"/>
      <c r="P955" s="1"/>
      <c r="S955" s="1"/>
    </row>
    <row r="956" spans="1:26">
      <c r="A956" s="154"/>
      <c r="B956" s="154"/>
      <c r="C956" s="154"/>
      <c r="D956" s="154" t="s">
        <v>1146</v>
      </c>
      <c r="E956" s="154"/>
      <c r="F956" s="155">
        <v>25</v>
      </c>
      <c r="G956" s="154"/>
      <c r="H956" s="154"/>
      <c r="I956" s="154"/>
      <c r="J956" s="154"/>
      <c r="K956" s="1"/>
      <c r="L956" s="1"/>
      <c r="M956" s="1"/>
      <c r="N956" s="1"/>
      <c r="O956" s="1"/>
      <c r="P956" s="1"/>
      <c r="Q956" t="s">
        <v>90</v>
      </c>
      <c r="S956" s="1"/>
    </row>
    <row r="957" spans="1:26" ht="12" customHeight="1">
      <c r="A957" s="154"/>
      <c r="B957" s="154"/>
      <c r="C957" s="158"/>
      <c r="D957" s="158" t="s">
        <v>1147</v>
      </c>
      <c r="E957" s="154"/>
      <c r="F957" s="154"/>
      <c r="G957" s="154"/>
      <c r="H957" s="154"/>
      <c r="I957" s="154"/>
      <c r="J957" s="154"/>
      <c r="K957" s="1"/>
      <c r="L957" s="1"/>
      <c r="M957" s="1"/>
      <c r="N957" s="1"/>
      <c r="O957" s="1"/>
      <c r="P957" s="1"/>
      <c r="S957" s="1"/>
    </row>
    <row r="958" spans="1:26">
      <c r="A958" s="154"/>
      <c r="B958" s="154"/>
      <c r="C958" s="154"/>
      <c r="D958" s="154">
        <v>1</v>
      </c>
      <c r="E958" s="154"/>
      <c r="F958" s="155">
        <v>1</v>
      </c>
      <c r="G958" s="154"/>
      <c r="H958" s="154"/>
      <c r="I958" s="154"/>
      <c r="J958" s="154"/>
      <c r="K958" s="1"/>
      <c r="L958" s="1"/>
      <c r="M958" s="1"/>
      <c r="N958" s="1"/>
      <c r="O958" s="1"/>
      <c r="P958" s="1"/>
      <c r="Q958" t="s">
        <v>90</v>
      </c>
      <c r="S958" s="1"/>
    </row>
    <row r="959" spans="1:26" ht="12" customHeight="1">
      <c r="A959" s="154"/>
      <c r="B959" s="154"/>
      <c r="C959" s="158"/>
      <c r="D959" s="158" t="s">
        <v>1148</v>
      </c>
      <c r="E959" s="154"/>
      <c r="F959" s="154"/>
      <c r="G959" s="154"/>
      <c r="H959" s="154"/>
      <c r="I959" s="154"/>
      <c r="J959" s="154"/>
      <c r="K959" s="1"/>
      <c r="L959" s="1"/>
      <c r="M959" s="1"/>
      <c r="N959" s="1"/>
      <c r="O959" s="1"/>
      <c r="P959" s="1"/>
      <c r="S959" s="1"/>
    </row>
    <row r="960" spans="1:26">
      <c r="A960" s="154"/>
      <c r="B960" s="154"/>
      <c r="C960" s="154"/>
      <c r="D960" s="154" t="s">
        <v>1149</v>
      </c>
      <c r="E960" s="154"/>
      <c r="F960" s="155">
        <v>25</v>
      </c>
      <c r="G960" s="154"/>
      <c r="H960" s="154"/>
      <c r="I960" s="154"/>
      <c r="J960" s="154"/>
      <c r="K960" s="1"/>
      <c r="L960" s="1"/>
      <c r="M960" s="1"/>
      <c r="N960" s="1"/>
      <c r="O960" s="1"/>
      <c r="P960" s="1"/>
      <c r="Q960" t="s">
        <v>90</v>
      </c>
      <c r="S960" s="1"/>
    </row>
    <row r="961" spans="1:26" ht="12" customHeight="1">
      <c r="A961" s="154"/>
      <c r="B961" s="154"/>
      <c r="C961" s="158"/>
      <c r="D961" s="158" t="s">
        <v>1150</v>
      </c>
      <c r="E961" s="154"/>
      <c r="F961" s="154"/>
      <c r="G961" s="154"/>
      <c r="H961" s="154"/>
      <c r="I961" s="154"/>
      <c r="J961" s="154"/>
      <c r="K961" s="1"/>
      <c r="L961" s="1"/>
      <c r="M961" s="1"/>
      <c r="N961" s="1"/>
      <c r="O961" s="1"/>
      <c r="P961" s="1"/>
      <c r="S961" s="1"/>
    </row>
    <row r="962" spans="1:26">
      <c r="A962" s="154"/>
      <c r="B962" s="154"/>
      <c r="C962" s="154"/>
      <c r="D962" s="154">
        <v>1</v>
      </c>
      <c r="E962" s="154"/>
      <c r="F962" s="155">
        <v>1</v>
      </c>
      <c r="G962" s="154"/>
      <c r="H962" s="154"/>
      <c r="I962" s="154"/>
      <c r="J962" s="154"/>
      <c r="K962" s="1"/>
      <c r="L962" s="1"/>
      <c r="M962" s="1"/>
      <c r="N962" s="1"/>
      <c r="O962" s="1"/>
      <c r="P962" s="1"/>
      <c r="Q962" t="s">
        <v>90</v>
      </c>
      <c r="S962" s="1"/>
    </row>
    <row r="963" spans="1:26" ht="24.95" customHeight="1">
      <c r="A963" s="157">
        <v>224</v>
      </c>
      <c r="B963" s="154" t="s">
        <v>1127</v>
      </c>
      <c r="C963" s="159" t="s">
        <v>1151</v>
      </c>
      <c r="D963" s="154" t="s">
        <v>1152</v>
      </c>
      <c r="E963" s="154" t="s">
        <v>170</v>
      </c>
      <c r="F963" s="155">
        <v>7</v>
      </c>
      <c r="G963" s="156"/>
      <c r="H963" s="154"/>
      <c r="I963" s="156">
        <f t="shared" ref="I963:I996" si="6">ROUND(F963*(G963+H963),2)</f>
        <v>0</v>
      </c>
      <c r="J963" s="154">
        <f t="shared" ref="J963:J996" si="7">ROUND(F963*(N963),2)</f>
        <v>0</v>
      </c>
      <c r="K963" s="1">
        <f t="shared" ref="K963:K996" si="8">ROUND(F963*(O963),2)</f>
        <v>0</v>
      </c>
      <c r="L963" s="1"/>
      <c r="M963" s="1">
        <f t="shared" ref="M963:M996" si="9">ROUND(F963*(G963+H963),2)</f>
        <v>0</v>
      </c>
      <c r="N963" s="1">
        <v>0</v>
      </c>
      <c r="O963" s="1"/>
      <c r="P963" s="153">
        <f t="shared" ref="P963:P996" si="10">ROUND(F963*(R963),3)</f>
        <v>0</v>
      </c>
      <c r="Q963" s="160"/>
      <c r="R963" s="160">
        <v>0</v>
      </c>
      <c r="S963" s="153">
        <f t="shared" ref="S963:S996" si="11">ROUND(F963*(X963),3)</f>
        <v>0</v>
      </c>
      <c r="X963">
        <v>0</v>
      </c>
      <c r="Z963">
        <v>0</v>
      </c>
    </row>
    <row r="964" spans="1:26" ht="24.95" customHeight="1">
      <c r="A964" s="157">
        <v>225</v>
      </c>
      <c r="B964" s="154" t="s">
        <v>1127</v>
      </c>
      <c r="C964" s="159" t="s">
        <v>1153</v>
      </c>
      <c r="D964" s="154" t="s">
        <v>1154</v>
      </c>
      <c r="E964" s="154" t="s">
        <v>170</v>
      </c>
      <c r="F964" s="155">
        <v>53</v>
      </c>
      <c r="G964" s="156"/>
      <c r="H964" s="154"/>
      <c r="I964" s="156">
        <f t="shared" si="6"/>
        <v>0</v>
      </c>
      <c r="J964" s="154">
        <f t="shared" si="7"/>
        <v>0</v>
      </c>
      <c r="K964" s="1">
        <f t="shared" si="8"/>
        <v>0</v>
      </c>
      <c r="L964" s="1"/>
      <c r="M964" s="1">
        <f t="shared" si="9"/>
        <v>0</v>
      </c>
      <c r="N964" s="1">
        <v>0</v>
      </c>
      <c r="O964" s="1"/>
      <c r="P964" s="153">
        <f t="shared" si="10"/>
        <v>1E-3</v>
      </c>
      <c r="Q964" s="160"/>
      <c r="R964" s="160">
        <v>1.0000000000000001E-5</v>
      </c>
      <c r="S964" s="153">
        <f t="shared" si="11"/>
        <v>0</v>
      </c>
      <c r="X964">
        <v>0</v>
      </c>
      <c r="Z964">
        <v>0</v>
      </c>
    </row>
    <row r="965" spans="1:26" ht="24.95" customHeight="1">
      <c r="A965" s="157">
        <v>226</v>
      </c>
      <c r="B965" s="154" t="s">
        <v>1127</v>
      </c>
      <c r="C965" s="159" t="s">
        <v>1155</v>
      </c>
      <c r="D965" s="154" t="s">
        <v>1156</v>
      </c>
      <c r="E965" s="154" t="s">
        <v>170</v>
      </c>
      <c r="F965" s="155">
        <v>1</v>
      </c>
      <c r="G965" s="156"/>
      <c r="H965" s="154"/>
      <c r="I965" s="156">
        <f t="shared" si="6"/>
        <v>0</v>
      </c>
      <c r="J965" s="154">
        <f t="shared" si="7"/>
        <v>0</v>
      </c>
      <c r="K965" s="1">
        <f t="shared" si="8"/>
        <v>0</v>
      </c>
      <c r="L965" s="1"/>
      <c r="M965" s="1">
        <f t="shared" si="9"/>
        <v>0</v>
      </c>
      <c r="N965" s="1">
        <v>0</v>
      </c>
      <c r="O965" s="1"/>
      <c r="P965" s="153">
        <f t="shared" si="10"/>
        <v>1E-3</v>
      </c>
      <c r="Q965" s="160"/>
      <c r="R965" s="160">
        <v>1.06E-3</v>
      </c>
      <c r="S965" s="153">
        <f t="shared" si="11"/>
        <v>0</v>
      </c>
      <c r="X965">
        <v>0</v>
      </c>
      <c r="Z965">
        <v>0</v>
      </c>
    </row>
    <row r="966" spans="1:26" ht="24.95" customHeight="1">
      <c r="A966" s="157">
        <v>227</v>
      </c>
      <c r="B966" s="154" t="s">
        <v>1127</v>
      </c>
      <c r="C966" s="159" t="s">
        <v>1157</v>
      </c>
      <c r="D966" s="154" t="s">
        <v>1158</v>
      </c>
      <c r="E966" s="154" t="s">
        <v>890</v>
      </c>
      <c r="F966" s="155">
        <v>0.89999999999999991</v>
      </c>
      <c r="G966" s="156"/>
      <c r="H966" s="154"/>
      <c r="I966" s="156">
        <f t="shared" si="6"/>
        <v>0</v>
      </c>
      <c r="J966" s="154">
        <f t="shared" si="7"/>
        <v>0</v>
      </c>
      <c r="K966" s="1">
        <f t="shared" si="8"/>
        <v>0</v>
      </c>
      <c r="L966" s="1"/>
      <c r="M966" s="1">
        <f t="shared" si="9"/>
        <v>0</v>
      </c>
      <c r="N966" s="1">
        <v>0</v>
      </c>
      <c r="O966" s="1"/>
      <c r="P966" s="153">
        <f t="shared" si="10"/>
        <v>0</v>
      </c>
      <c r="Q966" s="160"/>
      <c r="R966" s="160">
        <v>0</v>
      </c>
      <c r="S966" s="153">
        <f t="shared" si="11"/>
        <v>0</v>
      </c>
      <c r="X966">
        <v>0</v>
      </c>
      <c r="Z966">
        <v>0</v>
      </c>
    </row>
    <row r="967" spans="1:26" ht="24.95" customHeight="1">
      <c r="A967" s="157">
        <v>228</v>
      </c>
      <c r="B967" s="154" t="s">
        <v>644</v>
      </c>
      <c r="C967" s="159" t="s">
        <v>1159</v>
      </c>
      <c r="D967" s="154" t="s">
        <v>1160</v>
      </c>
      <c r="E967" s="154" t="s">
        <v>238</v>
      </c>
      <c r="F967" s="155">
        <v>1</v>
      </c>
      <c r="G967" s="156"/>
      <c r="H967" s="154"/>
      <c r="I967" s="156">
        <f t="shared" si="6"/>
        <v>0</v>
      </c>
      <c r="J967" s="154">
        <f t="shared" si="7"/>
        <v>0</v>
      </c>
      <c r="K967" s="1">
        <f t="shared" si="8"/>
        <v>0</v>
      </c>
      <c r="L967" s="1"/>
      <c r="M967" s="1">
        <f t="shared" si="9"/>
        <v>0</v>
      </c>
      <c r="N967" s="1">
        <v>0</v>
      </c>
      <c r="O967" s="1"/>
      <c r="P967" s="153">
        <f t="shared" si="10"/>
        <v>4.0000000000000001E-3</v>
      </c>
      <c r="Q967" s="160"/>
      <c r="R967" s="160">
        <v>4.1599999999999996E-3</v>
      </c>
      <c r="S967" s="153">
        <f t="shared" si="11"/>
        <v>0</v>
      </c>
      <c r="X967">
        <v>0</v>
      </c>
      <c r="Z967">
        <v>0</v>
      </c>
    </row>
    <row r="968" spans="1:26" ht="24.95" customHeight="1">
      <c r="A968" s="157">
        <v>229</v>
      </c>
      <c r="B968" s="154" t="s">
        <v>662</v>
      </c>
      <c r="C968" s="159" t="s">
        <v>1161</v>
      </c>
      <c r="D968" s="154" t="s">
        <v>1162</v>
      </c>
      <c r="E968" s="154" t="s">
        <v>170</v>
      </c>
      <c r="F968" s="155">
        <v>4</v>
      </c>
      <c r="G968" s="156"/>
      <c r="H968" s="154"/>
      <c r="I968" s="156">
        <f t="shared" si="6"/>
        <v>0</v>
      </c>
      <c r="J968" s="154">
        <f t="shared" si="7"/>
        <v>0</v>
      </c>
      <c r="K968" s="1">
        <f t="shared" si="8"/>
        <v>0</v>
      </c>
      <c r="L968" s="1"/>
      <c r="M968" s="1">
        <f t="shared" si="9"/>
        <v>0</v>
      </c>
      <c r="N968" s="1">
        <v>0</v>
      </c>
      <c r="O968" s="1"/>
      <c r="P968" s="153">
        <f t="shared" si="10"/>
        <v>0</v>
      </c>
      <c r="Q968" s="160"/>
      <c r="R968" s="160">
        <v>0</v>
      </c>
      <c r="S968" s="153">
        <f t="shared" si="11"/>
        <v>0</v>
      </c>
      <c r="X968">
        <v>0</v>
      </c>
      <c r="Z968">
        <v>0</v>
      </c>
    </row>
    <row r="969" spans="1:26" ht="24.95" customHeight="1">
      <c r="A969" s="157">
        <v>230</v>
      </c>
      <c r="B969" s="154" t="s">
        <v>662</v>
      </c>
      <c r="C969" s="159" t="s">
        <v>1161</v>
      </c>
      <c r="D969" s="154" t="s">
        <v>1163</v>
      </c>
      <c r="E969" s="154" t="s">
        <v>170</v>
      </c>
      <c r="F969" s="155">
        <v>2</v>
      </c>
      <c r="G969" s="156"/>
      <c r="H969" s="154"/>
      <c r="I969" s="156">
        <f t="shared" si="6"/>
        <v>0</v>
      </c>
      <c r="J969" s="154">
        <f t="shared" si="7"/>
        <v>0</v>
      </c>
      <c r="K969" s="1">
        <f t="shared" si="8"/>
        <v>0</v>
      </c>
      <c r="L969" s="1"/>
      <c r="M969" s="1">
        <f t="shared" si="9"/>
        <v>0</v>
      </c>
      <c r="N969" s="1">
        <v>0</v>
      </c>
      <c r="O969" s="1"/>
      <c r="P969" s="153">
        <f t="shared" si="10"/>
        <v>0</v>
      </c>
      <c r="Q969" s="160"/>
      <c r="R969" s="160">
        <v>0</v>
      </c>
      <c r="S969" s="153">
        <f t="shared" si="11"/>
        <v>0</v>
      </c>
      <c r="X969">
        <v>0</v>
      </c>
      <c r="Z969">
        <v>0</v>
      </c>
    </row>
    <row r="970" spans="1:26" ht="24.95" customHeight="1">
      <c r="A970" s="157">
        <v>231</v>
      </c>
      <c r="B970" s="154" t="s">
        <v>662</v>
      </c>
      <c r="C970" s="159" t="s">
        <v>1161</v>
      </c>
      <c r="D970" s="154" t="s">
        <v>1164</v>
      </c>
      <c r="E970" s="154" t="s">
        <v>170</v>
      </c>
      <c r="F970" s="155">
        <v>2</v>
      </c>
      <c r="G970" s="156"/>
      <c r="H970" s="154"/>
      <c r="I970" s="156">
        <f t="shared" si="6"/>
        <v>0</v>
      </c>
      <c r="J970" s="154">
        <f t="shared" si="7"/>
        <v>0</v>
      </c>
      <c r="K970" s="1">
        <f t="shared" si="8"/>
        <v>0</v>
      </c>
      <c r="L970" s="1"/>
      <c r="M970" s="1">
        <f t="shared" si="9"/>
        <v>0</v>
      </c>
      <c r="N970" s="1">
        <v>0</v>
      </c>
      <c r="O970" s="1"/>
      <c r="P970" s="153">
        <f t="shared" si="10"/>
        <v>0</v>
      </c>
      <c r="Q970" s="160"/>
      <c r="R970" s="160">
        <v>0</v>
      </c>
      <c r="S970" s="153">
        <f t="shared" si="11"/>
        <v>0</v>
      </c>
      <c r="X970">
        <v>0</v>
      </c>
      <c r="Z970">
        <v>0</v>
      </c>
    </row>
    <row r="971" spans="1:26" ht="24.95" customHeight="1">
      <c r="A971" s="157">
        <v>232</v>
      </c>
      <c r="B971" s="154" t="s">
        <v>662</v>
      </c>
      <c r="C971" s="159" t="s">
        <v>1161</v>
      </c>
      <c r="D971" s="154" t="s">
        <v>1165</v>
      </c>
      <c r="E971" s="154" t="s">
        <v>170</v>
      </c>
      <c r="F971" s="155">
        <v>12</v>
      </c>
      <c r="G971" s="156"/>
      <c r="H971" s="154"/>
      <c r="I971" s="156">
        <f t="shared" si="6"/>
        <v>0</v>
      </c>
      <c r="J971" s="154">
        <f t="shared" si="7"/>
        <v>0</v>
      </c>
      <c r="K971" s="1">
        <f t="shared" si="8"/>
        <v>0</v>
      </c>
      <c r="L971" s="1"/>
      <c r="M971" s="1">
        <f t="shared" si="9"/>
        <v>0</v>
      </c>
      <c r="N971" s="1">
        <v>0</v>
      </c>
      <c r="O971" s="1"/>
      <c r="P971" s="153">
        <f t="shared" si="10"/>
        <v>0</v>
      </c>
      <c r="Q971" s="160"/>
      <c r="R971" s="160">
        <v>0</v>
      </c>
      <c r="S971" s="153">
        <f t="shared" si="11"/>
        <v>0</v>
      </c>
      <c r="X971">
        <v>0</v>
      </c>
      <c r="Z971">
        <v>0</v>
      </c>
    </row>
    <row r="972" spans="1:26" ht="24.95" customHeight="1">
      <c r="A972" s="157">
        <v>233</v>
      </c>
      <c r="B972" s="154" t="s">
        <v>662</v>
      </c>
      <c r="C972" s="159" t="s">
        <v>1161</v>
      </c>
      <c r="D972" s="154" t="s">
        <v>1166</v>
      </c>
      <c r="E972" s="154" t="s">
        <v>170</v>
      </c>
      <c r="F972" s="155">
        <v>1</v>
      </c>
      <c r="G972" s="156"/>
      <c r="H972" s="154"/>
      <c r="I972" s="156">
        <f t="shared" si="6"/>
        <v>0</v>
      </c>
      <c r="J972" s="154">
        <f t="shared" si="7"/>
        <v>0</v>
      </c>
      <c r="K972" s="1">
        <f t="shared" si="8"/>
        <v>0</v>
      </c>
      <c r="L972" s="1"/>
      <c r="M972" s="1">
        <f t="shared" si="9"/>
        <v>0</v>
      </c>
      <c r="N972" s="1">
        <v>0</v>
      </c>
      <c r="O972" s="1"/>
      <c r="P972" s="153">
        <f t="shared" si="10"/>
        <v>0</v>
      </c>
      <c r="Q972" s="160"/>
      <c r="R972" s="160">
        <v>0</v>
      </c>
      <c r="S972" s="153">
        <f t="shared" si="11"/>
        <v>0</v>
      </c>
      <c r="X972">
        <v>0</v>
      </c>
      <c r="Z972">
        <v>0</v>
      </c>
    </row>
    <row r="973" spans="1:26" ht="24.95" customHeight="1">
      <c r="A973" s="157">
        <v>234</v>
      </c>
      <c r="B973" s="154" t="s">
        <v>662</v>
      </c>
      <c r="C973" s="159" t="s">
        <v>1161</v>
      </c>
      <c r="D973" s="154" t="s">
        <v>1167</v>
      </c>
      <c r="E973" s="154" t="s">
        <v>170</v>
      </c>
      <c r="F973" s="155">
        <v>4</v>
      </c>
      <c r="G973" s="156"/>
      <c r="H973" s="154"/>
      <c r="I973" s="156">
        <f t="shared" si="6"/>
        <v>0</v>
      </c>
      <c r="J973" s="154">
        <f t="shared" si="7"/>
        <v>0</v>
      </c>
      <c r="K973" s="1">
        <f t="shared" si="8"/>
        <v>0</v>
      </c>
      <c r="L973" s="1"/>
      <c r="M973" s="1">
        <f t="shared" si="9"/>
        <v>0</v>
      </c>
      <c r="N973" s="1">
        <v>0</v>
      </c>
      <c r="O973" s="1"/>
      <c r="P973" s="153">
        <f t="shared" si="10"/>
        <v>0</v>
      </c>
      <c r="Q973" s="160"/>
      <c r="R973" s="160">
        <v>0</v>
      </c>
      <c r="S973" s="153">
        <f t="shared" si="11"/>
        <v>0</v>
      </c>
      <c r="X973">
        <v>0</v>
      </c>
      <c r="Z973">
        <v>0</v>
      </c>
    </row>
    <row r="974" spans="1:26" ht="24.95" customHeight="1">
      <c r="A974" s="157">
        <v>235</v>
      </c>
      <c r="B974" s="154" t="s">
        <v>662</v>
      </c>
      <c r="C974" s="159" t="s">
        <v>1161</v>
      </c>
      <c r="D974" s="154" t="s">
        <v>1168</v>
      </c>
      <c r="E974" s="154" t="s">
        <v>170</v>
      </c>
      <c r="F974" s="155">
        <v>1</v>
      </c>
      <c r="G974" s="156"/>
      <c r="H974" s="154"/>
      <c r="I974" s="156">
        <f t="shared" si="6"/>
        <v>0</v>
      </c>
      <c r="J974" s="154">
        <f t="shared" si="7"/>
        <v>0</v>
      </c>
      <c r="K974" s="1">
        <f t="shared" si="8"/>
        <v>0</v>
      </c>
      <c r="L974" s="1"/>
      <c r="M974" s="1">
        <f t="shared" si="9"/>
        <v>0</v>
      </c>
      <c r="N974" s="1">
        <v>0</v>
      </c>
      <c r="O974" s="1"/>
      <c r="P974" s="153">
        <f t="shared" si="10"/>
        <v>0</v>
      </c>
      <c r="Q974" s="160"/>
      <c r="R974" s="160">
        <v>0</v>
      </c>
      <c r="S974" s="153">
        <f t="shared" si="11"/>
        <v>0</v>
      </c>
      <c r="X974">
        <v>0</v>
      </c>
      <c r="Z974">
        <v>0</v>
      </c>
    </row>
    <row r="975" spans="1:26" ht="24.95" customHeight="1">
      <c r="A975" s="157">
        <v>236</v>
      </c>
      <c r="B975" s="154" t="s">
        <v>662</v>
      </c>
      <c r="C975" s="159" t="s">
        <v>1161</v>
      </c>
      <c r="D975" s="154" t="s">
        <v>1169</v>
      </c>
      <c r="E975" s="154" t="s">
        <v>170</v>
      </c>
      <c r="F975" s="155">
        <v>7</v>
      </c>
      <c r="G975" s="156"/>
      <c r="H975" s="154"/>
      <c r="I975" s="156">
        <f t="shared" si="6"/>
        <v>0</v>
      </c>
      <c r="J975" s="154">
        <f t="shared" si="7"/>
        <v>0</v>
      </c>
      <c r="K975" s="1">
        <f t="shared" si="8"/>
        <v>0</v>
      </c>
      <c r="L975" s="1"/>
      <c r="M975" s="1">
        <f t="shared" si="9"/>
        <v>0</v>
      </c>
      <c r="N975" s="1">
        <v>0</v>
      </c>
      <c r="O975" s="1"/>
      <c r="P975" s="153">
        <f t="shared" si="10"/>
        <v>0</v>
      </c>
      <c r="Q975" s="160"/>
      <c r="R975" s="160">
        <v>0</v>
      </c>
      <c r="S975" s="153">
        <f t="shared" si="11"/>
        <v>0</v>
      </c>
      <c r="X975">
        <v>0</v>
      </c>
      <c r="Z975">
        <v>0</v>
      </c>
    </row>
    <row r="976" spans="1:26" ht="24.95" customHeight="1">
      <c r="A976" s="157">
        <v>237</v>
      </c>
      <c r="B976" s="154" t="s">
        <v>662</v>
      </c>
      <c r="C976" s="159" t="s">
        <v>1161</v>
      </c>
      <c r="D976" s="154" t="s">
        <v>1170</v>
      </c>
      <c r="E976" s="154" t="s">
        <v>170</v>
      </c>
      <c r="F976" s="155">
        <v>10</v>
      </c>
      <c r="G976" s="156"/>
      <c r="H976" s="154"/>
      <c r="I976" s="156">
        <f t="shared" si="6"/>
        <v>0</v>
      </c>
      <c r="J976" s="154">
        <f t="shared" si="7"/>
        <v>0</v>
      </c>
      <c r="K976" s="1">
        <f t="shared" si="8"/>
        <v>0</v>
      </c>
      <c r="L976" s="1"/>
      <c r="M976" s="1">
        <f t="shared" si="9"/>
        <v>0</v>
      </c>
      <c r="N976" s="1">
        <v>0</v>
      </c>
      <c r="O976" s="1"/>
      <c r="P976" s="153">
        <f t="shared" si="10"/>
        <v>0</v>
      </c>
      <c r="Q976" s="160"/>
      <c r="R976" s="160">
        <v>0</v>
      </c>
      <c r="S976" s="153">
        <f t="shared" si="11"/>
        <v>0</v>
      </c>
      <c r="X976">
        <v>0</v>
      </c>
      <c r="Z976">
        <v>0</v>
      </c>
    </row>
    <row r="977" spans="1:26" ht="24.95" customHeight="1">
      <c r="A977" s="157">
        <v>238</v>
      </c>
      <c r="B977" s="154" t="s">
        <v>662</v>
      </c>
      <c r="C977" s="159" t="s">
        <v>1161</v>
      </c>
      <c r="D977" s="154" t="s">
        <v>1171</v>
      </c>
      <c r="E977" s="154" t="s">
        <v>170</v>
      </c>
      <c r="F977" s="155">
        <v>1</v>
      </c>
      <c r="G977" s="156"/>
      <c r="H977" s="154"/>
      <c r="I977" s="156">
        <f t="shared" si="6"/>
        <v>0</v>
      </c>
      <c r="J977" s="154">
        <f t="shared" si="7"/>
        <v>0</v>
      </c>
      <c r="K977" s="1">
        <f t="shared" si="8"/>
        <v>0</v>
      </c>
      <c r="L977" s="1"/>
      <c r="M977" s="1">
        <f t="shared" si="9"/>
        <v>0</v>
      </c>
      <c r="N977" s="1">
        <v>0</v>
      </c>
      <c r="O977" s="1"/>
      <c r="P977" s="153">
        <f t="shared" si="10"/>
        <v>0</v>
      </c>
      <c r="Q977" s="160"/>
      <c r="R977" s="160">
        <v>0</v>
      </c>
      <c r="S977" s="153">
        <f t="shared" si="11"/>
        <v>0</v>
      </c>
      <c r="X977">
        <v>0</v>
      </c>
      <c r="Z977">
        <v>0</v>
      </c>
    </row>
    <row r="978" spans="1:26" ht="24.95" customHeight="1">
      <c r="A978" s="157">
        <v>239</v>
      </c>
      <c r="B978" s="154" t="s">
        <v>662</v>
      </c>
      <c r="C978" s="159" t="s">
        <v>1161</v>
      </c>
      <c r="D978" s="154" t="s">
        <v>1172</v>
      </c>
      <c r="E978" s="154" t="s">
        <v>170</v>
      </c>
      <c r="F978" s="155">
        <v>1</v>
      </c>
      <c r="G978" s="156"/>
      <c r="H978" s="154"/>
      <c r="I978" s="156">
        <f t="shared" si="6"/>
        <v>0</v>
      </c>
      <c r="J978" s="154">
        <f t="shared" si="7"/>
        <v>0</v>
      </c>
      <c r="K978" s="1">
        <f t="shared" si="8"/>
        <v>0</v>
      </c>
      <c r="L978" s="1"/>
      <c r="M978" s="1">
        <f t="shared" si="9"/>
        <v>0</v>
      </c>
      <c r="N978" s="1">
        <v>0</v>
      </c>
      <c r="O978" s="1"/>
      <c r="P978" s="153">
        <f t="shared" si="10"/>
        <v>0</v>
      </c>
      <c r="Q978" s="160"/>
      <c r="R978" s="160">
        <v>0</v>
      </c>
      <c r="S978" s="153">
        <f t="shared" si="11"/>
        <v>0</v>
      </c>
      <c r="X978">
        <v>0</v>
      </c>
      <c r="Z978">
        <v>0</v>
      </c>
    </row>
    <row r="979" spans="1:26" ht="24.95" customHeight="1">
      <c r="A979" s="157">
        <v>240</v>
      </c>
      <c r="B979" s="154" t="s">
        <v>662</v>
      </c>
      <c r="C979" s="159" t="s">
        <v>1161</v>
      </c>
      <c r="D979" s="154" t="s">
        <v>1173</v>
      </c>
      <c r="E979" s="154" t="s">
        <v>170</v>
      </c>
      <c r="F979" s="155">
        <v>2</v>
      </c>
      <c r="G979" s="156"/>
      <c r="H979" s="154"/>
      <c r="I979" s="156">
        <f t="shared" si="6"/>
        <v>0</v>
      </c>
      <c r="J979" s="154">
        <f t="shared" si="7"/>
        <v>0</v>
      </c>
      <c r="K979" s="1">
        <f t="shared" si="8"/>
        <v>0</v>
      </c>
      <c r="L979" s="1"/>
      <c r="M979" s="1">
        <f t="shared" si="9"/>
        <v>0</v>
      </c>
      <c r="N979" s="1">
        <v>0</v>
      </c>
      <c r="O979" s="1"/>
      <c r="P979" s="153">
        <f t="shared" si="10"/>
        <v>0</v>
      </c>
      <c r="Q979" s="160"/>
      <c r="R979" s="160">
        <v>0</v>
      </c>
      <c r="S979" s="153">
        <f t="shared" si="11"/>
        <v>0</v>
      </c>
      <c r="X979">
        <v>0</v>
      </c>
      <c r="Z979">
        <v>0</v>
      </c>
    </row>
    <row r="980" spans="1:26" ht="24.95" customHeight="1">
      <c r="A980" s="157">
        <v>241</v>
      </c>
      <c r="B980" s="154" t="s">
        <v>662</v>
      </c>
      <c r="C980" s="159" t="s">
        <v>1161</v>
      </c>
      <c r="D980" s="154" t="s">
        <v>1174</v>
      </c>
      <c r="E980" s="154" t="s">
        <v>170</v>
      </c>
      <c r="F980" s="155">
        <v>3</v>
      </c>
      <c r="G980" s="156"/>
      <c r="H980" s="154"/>
      <c r="I980" s="156">
        <f t="shared" si="6"/>
        <v>0</v>
      </c>
      <c r="J980" s="154">
        <f t="shared" si="7"/>
        <v>0</v>
      </c>
      <c r="K980" s="1">
        <f t="shared" si="8"/>
        <v>0</v>
      </c>
      <c r="L980" s="1"/>
      <c r="M980" s="1">
        <f t="shared" si="9"/>
        <v>0</v>
      </c>
      <c r="N980" s="1">
        <v>0</v>
      </c>
      <c r="O980" s="1"/>
      <c r="P980" s="153">
        <f t="shared" si="10"/>
        <v>0</v>
      </c>
      <c r="Q980" s="160"/>
      <c r="R980" s="160">
        <v>0</v>
      </c>
      <c r="S980" s="153">
        <f t="shared" si="11"/>
        <v>0</v>
      </c>
      <c r="X980">
        <v>0</v>
      </c>
      <c r="Z980">
        <v>0</v>
      </c>
    </row>
    <row r="981" spans="1:26" ht="24.95" customHeight="1">
      <c r="A981" s="157">
        <v>242</v>
      </c>
      <c r="B981" s="154" t="s">
        <v>662</v>
      </c>
      <c r="C981" s="159" t="s">
        <v>1161</v>
      </c>
      <c r="D981" s="154" t="s">
        <v>1175</v>
      </c>
      <c r="E981" s="154" t="s">
        <v>170</v>
      </c>
      <c r="F981" s="155">
        <v>3</v>
      </c>
      <c r="G981" s="156"/>
      <c r="H981" s="154"/>
      <c r="I981" s="156">
        <f t="shared" si="6"/>
        <v>0</v>
      </c>
      <c r="J981" s="154">
        <f t="shared" si="7"/>
        <v>0</v>
      </c>
      <c r="K981" s="1">
        <f t="shared" si="8"/>
        <v>0</v>
      </c>
      <c r="L981" s="1"/>
      <c r="M981" s="1">
        <f t="shared" si="9"/>
        <v>0</v>
      </c>
      <c r="N981" s="1">
        <v>0</v>
      </c>
      <c r="O981" s="1"/>
      <c r="P981" s="153">
        <f t="shared" si="10"/>
        <v>0</v>
      </c>
      <c r="Q981" s="160"/>
      <c r="R981" s="160">
        <v>0</v>
      </c>
      <c r="S981" s="153">
        <f t="shared" si="11"/>
        <v>0</v>
      </c>
      <c r="X981">
        <v>0</v>
      </c>
      <c r="Z981">
        <v>0</v>
      </c>
    </row>
    <row r="982" spans="1:26" ht="24.95" customHeight="1">
      <c r="A982" s="157">
        <v>243</v>
      </c>
      <c r="B982" s="154" t="s">
        <v>662</v>
      </c>
      <c r="C982" s="159" t="s">
        <v>1161</v>
      </c>
      <c r="D982" s="154" t="s">
        <v>1176</v>
      </c>
      <c r="E982" s="154" t="s">
        <v>170</v>
      </c>
      <c r="F982" s="155">
        <v>1</v>
      </c>
      <c r="G982" s="156"/>
      <c r="H982" s="154"/>
      <c r="I982" s="156">
        <f t="shared" si="6"/>
        <v>0</v>
      </c>
      <c r="J982" s="154">
        <f t="shared" si="7"/>
        <v>0</v>
      </c>
      <c r="K982" s="1">
        <f t="shared" si="8"/>
        <v>0</v>
      </c>
      <c r="L982" s="1"/>
      <c r="M982" s="1">
        <f t="shared" si="9"/>
        <v>0</v>
      </c>
      <c r="N982" s="1">
        <v>0</v>
      </c>
      <c r="O982" s="1"/>
      <c r="P982" s="153">
        <f t="shared" si="10"/>
        <v>0</v>
      </c>
      <c r="Q982" s="160"/>
      <c r="R982" s="160">
        <v>0</v>
      </c>
      <c r="S982" s="153">
        <f t="shared" si="11"/>
        <v>0</v>
      </c>
      <c r="X982">
        <v>0</v>
      </c>
      <c r="Z982">
        <v>0</v>
      </c>
    </row>
    <row r="983" spans="1:26" ht="35.1" customHeight="1">
      <c r="A983" s="157">
        <v>244</v>
      </c>
      <c r="B983" s="154" t="s">
        <v>662</v>
      </c>
      <c r="C983" s="159" t="s">
        <v>1177</v>
      </c>
      <c r="D983" s="154" t="s">
        <v>1178</v>
      </c>
      <c r="E983" s="154" t="s">
        <v>170</v>
      </c>
      <c r="F983" s="155">
        <v>1</v>
      </c>
      <c r="G983" s="156"/>
      <c r="H983" s="154"/>
      <c r="I983" s="156">
        <f t="shared" si="6"/>
        <v>0</v>
      </c>
      <c r="J983" s="154">
        <f t="shared" si="7"/>
        <v>0</v>
      </c>
      <c r="K983" s="1">
        <f t="shared" si="8"/>
        <v>0</v>
      </c>
      <c r="L983" s="1"/>
      <c r="M983" s="1">
        <f t="shared" si="9"/>
        <v>0</v>
      </c>
      <c r="N983" s="1">
        <v>0</v>
      </c>
      <c r="O983" s="1"/>
      <c r="P983" s="153">
        <f t="shared" si="10"/>
        <v>0</v>
      </c>
      <c r="Q983" s="160"/>
      <c r="R983" s="160">
        <v>0</v>
      </c>
      <c r="S983" s="153">
        <f t="shared" si="11"/>
        <v>0</v>
      </c>
      <c r="X983">
        <v>0</v>
      </c>
      <c r="Z983">
        <v>0</v>
      </c>
    </row>
    <row r="984" spans="1:26" ht="35.1" customHeight="1">
      <c r="A984" s="157">
        <v>245</v>
      </c>
      <c r="B984" s="154" t="s">
        <v>662</v>
      </c>
      <c r="C984" s="159" t="s">
        <v>1177</v>
      </c>
      <c r="D984" s="154" t="s">
        <v>1179</v>
      </c>
      <c r="E984" s="154" t="s">
        <v>170</v>
      </c>
      <c r="F984" s="155">
        <v>2</v>
      </c>
      <c r="G984" s="156"/>
      <c r="H984" s="154"/>
      <c r="I984" s="156">
        <f t="shared" si="6"/>
        <v>0</v>
      </c>
      <c r="J984" s="154">
        <f t="shared" si="7"/>
        <v>0</v>
      </c>
      <c r="K984" s="1">
        <f t="shared" si="8"/>
        <v>0</v>
      </c>
      <c r="L984" s="1"/>
      <c r="M984" s="1">
        <f t="shared" si="9"/>
        <v>0</v>
      </c>
      <c r="N984" s="1">
        <v>0</v>
      </c>
      <c r="O984" s="1"/>
      <c r="P984" s="153">
        <f t="shared" si="10"/>
        <v>0</v>
      </c>
      <c r="Q984" s="160"/>
      <c r="R984" s="160">
        <v>0</v>
      </c>
      <c r="S984" s="153">
        <f t="shared" si="11"/>
        <v>0</v>
      </c>
      <c r="X984">
        <v>0</v>
      </c>
      <c r="Z984">
        <v>0</v>
      </c>
    </row>
    <row r="985" spans="1:26" ht="35.1" customHeight="1">
      <c r="A985" s="157">
        <v>246</v>
      </c>
      <c r="B985" s="154" t="s">
        <v>662</v>
      </c>
      <c r="C985" s="159" t="s">
        <v>1177</v>
      </c>
      <c r="D985" s="154" t="s">
        <v>1180</v>
      </c>
      <c r="E985" s="154" t="s">
        <v>170</v>
      </c>
      <c r="F985" s="155">
        <v>2</v>
      </c>
      <c r="G985" s="156"/>
      <c r="H985" s="154"/>
      <c r="I985" s="156">
        <f t="shared" si="6"/>
        <v>0</v>
      </c>
      <c r="J985" s="154">
        <f t="shared" si="7"/>
        <v>0</v>
      </c>
      <c r="K985" s="1">
        <f t="shared" si="8"/>
        <v>0</v>
      </c>
      <c r="L985" s="1"/>
      <c r="M985" s="1">
        <f t="shared" si="9"/>
        <v>0</v>
      </c>
      <c r="N985" s="1">
        <v>0</v>
      </c>
      <c r="O985" s="1"/>
      <c r="P985" s="153">
        <f t="shared" si="10"/>
        <v>0</v>
      </c>
      <c r="Q985" s="160"/>
      <c r="R985" s="160">
        <v>0</v>
      </c>
      <c r="S985" s="153">
        <f t="shared" si="11"/>
        <v>0</v>
      </c>
      <c r="X985">
        <v>0</v>
      </c>
      <c r="Z985">
        <v>0</v>
      </c>
    </row>
    <row r="986" spans="1:26" ht="24.95" customHeight="1">
      <c r="A986" s="157">
        <v>247</v>
      </c>
      <c r="B986" s="154" t="s">
        <v>662</v>
      </c>
      <c r="C986" s="159" t="s">
        <v>1181</v>
      </c>
      <c r="D986" s="154" t="s">
        <v>1182</v>
      </c>
      <c r="E986" s="154" t="s">
        <v>170</v>
      </c>
      <c r="F986" s="155">
        <v>1</v>
      </c>
      <c r="G986" s="156"/>
      <c r="H986" s="154"/>
      <c r="I986" s="156">
        <f t="shared" si="6"/>
        <v>0</v>
      </c>
      <c r="J986" s="154">
        <f t="shared" si="7"/>
        <v>0</v>
      </c>
      <c r="K986" s="1">
        <f t="shared" si="8"/>
        <v>0</v>
      </c>
      <c r="L986" s="1"/>
      <c r="M986" s="1">
        <f t="shared" si="9"/>
        <v>0</v>
      </c>
      <c r="N986" s="1">
        <v>0</v>
      </c>
      <c r="O986" s="1"/>
      <c r="P986" s="153">
        <f t="shared" si="10"/>
        <v>1.7999999999999999E-2</v>
      </c>
      <c r="Q986" s="160"/>
      <c r="R986" s="160">
        <v>1.7999999999999999E-2</v>
      </c>
      <c r="S986" s="153">
        <f t="shared" si="11"/>
        <v>0</v>
      </c>
      <c r="X986">
        <v>0</v>
      </c>
      <c r="Z986">
        <v>0</v>
      </c>
    </row>
    <row r="987" spans="1:26" ht="24.95" customHeight="1">
      <c r="A987" s="157">
        <v>248</v>
      </c>
      <c r="B987" s="154" t="s">
        <v>662</v>
      </c>
      <c r="C987" s="159" t="s">
        <v>1183</v>
      </c>
      <c r="D987" s="154" t="s">
        <v>1184</v>
      </c>
      <c r="E987" s="154" t="s">
        <v>170</v>
      </c>
      <c r="F987" s="155">
        <v>1</v>
      </c>
      <c r="G987" s="156"/>
      <c r="H987" s="154"/>
      <c r="I987" s="156">
        <f t="shared" si="6"/>
        <v>0</v>
      </c>
      <c r="J987" s="154">
        <f t="shared" si="7"/>
        <v>0</v>
      </c>
      <c r="K987" s="1">
        <f t="shared" si="8"/>
        <v>0</v>
      </c>
      <c r="L987" s="1"/>
      <c r="M987" s="1">
        <f t="shared" si="9"/>
        <v>0</v>
      </c>
      <c r="N987" s="1">
        <v>0</v>
      </c>
      <c r="O987" s="1"/>
      <c r="P987" s="153">
        <f t="shared" si="10"/>
        <v>1.7999999999999999E-2</v>
      </c>
      <c r="Q987" s="160"/>
      <c r="R987" s="160">
        <v>1.7999999999999999E-2</v>
      </c>
      <c r="S987" s="153">
        <f t="shared" si="11"/>
        <v>0</v>
      </c>
      <c r="X987">
        <v>0</v>
      </c>
      <c r="Z987">
        <v>0</v>
      </c>
    </row>
    <row r="988" spans="1:26" ht="35.1" customHeight="1">
      <c r="A988" s="157">
        <v>249</v>
      </c>
      <c r="B988" s="154" t="s">
        <v>662</v>
      </c>
      <c r="C988" s="159" t="s">
        <v>1185</v>
      </c>
      <c r="D988" s="154" t="s">
        <v>1186</v>
      </c>
      <c r="E988" s="154" t="s">
        <v>170</v>
      </c>
      <c r="F988" s="155">
        <v>2</v>
      </c>
      <c r="G988" s="156"/>
      <c r="H988" s="154"/>
      <c r="I988" s="156">
        <f t="shared" si="6"/>
        <v>0</v>
      </c>
      <c r="J988" s="154">
        <f t="shared" si="7"/>
        <v>0</v>
      </c>
      <c r="K988" s="1">
        <f t="shared" si="8"/>
        <v>0</v>
      </c>
      <c r="L988" s="1"/>
      <c r="M988" s="1">
        <f t="shared" si="9"/>
        <v>0</v>
      </c>
      <c r="N988" s="1">
        <v>0</v>
      </c>
      <c r="O988" s="1"/>
      <c r="P988" s="153">
        <f t="shared" si="10"/>
        <v>0.04</v>
      </c>
      <c r="Q988" s="160"/>
      <c r="R988" s="160">
        <v>0.02</v>
      </c>
      <c r="S988" s="153">
        <f t="shared" si="11"/>
        <v>0</v>
      </c>
      <c r="X988">
        <v>0</v>
      </c>
      <c r="Z988">
        <v>0</v>
      </c>
    </row>
    <row r="989" spans="1:26" ht="23.25">
      <c r="A989" s="157">
        <v>250</v>
      </c>
      <c r="B989" s="154" t="s">
        <v>662</v>
      </c>
      <c r="C989" s="159" t="s">
        <v>1185</v>
      </c>
      <c r="D989" s="154" t="s">
        <v>1187</v>
      </c>
      <c r="E989" s="154" t="s">
        <v>238</v>
      </c>
      <c r="F989" s="155">
        <v>2</v>
      </c>
      <c r="G989" s="156"/>
      <c r="H989" s="154"/>
      <c r="I989" s="156">
        <f t="shared" si="6"/>
        <v>0</v>
      </c>
      <c r="J989" s="154">
        <f t="shared" si="7"/>
        <v>0</v>
      </c>
      <c r="K989" s="1">
        <f t="shared" si="8"/>
        <v>0</v>
      </c>
      <c r="L989" s="1"/>
      <c r="M989" s="1">
        <f t="shared" si="9"/>
        <v>0</v>
      </c>
      <c r="N989" s="1">
        <v>0</v>
      </c>
      <c r="O989" s="1"/>
      <c r="P989" s="153">
        <f t="shared" si="10"/>
        <v>0.04</v>
      </c>
      <c r="Q989" s="160"/>
      <c r="R989" s="160">
        <v>0.02</v>
      </c>
      <c r="S989" s="153">
        <f t="shared" si="11"/>
        <v>0</v>
      </c>
      <c r="X989">
        <v>0</v>
      </c>
      <c r="Z989">
        <v>0</v>
      </c>
    </row>
    <row r="990" spans="1:26" ht="24.95" customHeight="1">
      <c r="A990" s="157">
        <v>251</v>
      </c>
      <c r="B990" s="154" t="s">
        <v>662</v>
      </c>
      <c r="C990" s="159" t="s">
        <v>1188</v>
      </c>
      <c r="D990" s="154" t="s">
        <v>1189</v>
      </c>
      <c r="E990" s="154" t="s">
        <v>238</v>
      </c>
      <c r="F990" s="155">
        <v>19</v>
      </c>
      <c r="G990" s="156"/>
      <c r="H990" s="154"/>
      <c r="I990" s="156">
        <f t="shared" si="6"/>
        <v>0</v>
      </c>
      <c r="J990" s="154">
        <f t="shared" si="7"/>
        <v>0</v>
      </c>
      <c r="K990" s="1">
        <f t="shared" si="8"/>
        <v>0</v>
      </c>
      <c r="L990" s="1"/>
      <c r="M990" s="1">
        <f t="shared" si="9"/>
        <v>0</v>
      </c>
      <c r="N990" s="1">
        <v>0</v>
      </c>
      <c r="O990" s="1"/>
      <c r="P990" s="153">
        <f t="shared" si="10"/>
        <v>0.47899999999999998</v>
      </c>
      <c r="Q990" s="160"/>
      <c r="R990" s="160">
        <v>2.5229999999999999E-2</v>
      </c>
      <c r="S990" s="153">
        <f t="shared" si="11"/>
        <v>0</v>
      </c>
      <c r="X990">
        <v>0</v>
      </c>
      <c r="Z990">
        <v>0</v>
      </c>
    </row>
    <row r="991" spans="1:26" ht="24.95" customHeight="1">
      <c r="A991" s="157">
        <v>252</v>
      </c>
      <c r="B991" s="154" t="s">
        <v>662</v>
      </c>
      <c r="C991" s="159" t="s">
        <v>1188</v>
      </c>
      <c r="D991" s="154" t="s">
        <v>1190</v>
      </c>
      <c r="E991" s="154" t="s">
        <v>238</v>
      </c>
      <c r="F991" s="155">
        <v>1</v>
      </c>
      <c r="G991" s="156"/>
      <c r="H991" s="154"/>
      <c r="I991" s="156">
        <f t="shared" si="6"/>
        <v>0</v>
      </c>
      <c r="J991" s="154">
        <f t="shared" si="7"/>
        <v>0</v>
      </c>
      <c r="K991" s="1">
        <f t="shared" si="8"/>
        <v>0</v>
      </c>
      <c r="L991" s="1"/>
      <c r="M991" s="1">
        <f t="shared" si="9"/>
        <v>0</v>
      </c>
      <c r="N991" s="1">
        <v>0</v>
      </c>
      <c r="O991" s="1"/>
      <c r="P991" s="153">
        <f t="shared" si="10"/>
        <v>2.5000000000000001E-2</v>
      </c>
      <c r="Q991" s="160"/>
      <c r="R991" s="160">
        <v>2.5229999999999999E-2</v>
      </c>
      <c r="S991" s="153">
        <f t="shared" si="11"/>
        <v>0</v>
      </c>
      <c r="X991">
        <v>0</v>
      </c>
      <c r="Z991">
        <v>0</v>
      </c>
    </row>
    <row r="992" spans="1:26" ht="24.95" customHeight="1">
      <c r="A992" s="157">
        <v>253</v>
      </c>
      <c r="B992" s="154" t="s">
        <v>662</v>
      </c>
      <c r="C992" s="159" t="s">
        <v>1191</v>
      </c>
      <c r="D992" s="154" t="s">
        <v>1192</v>
      </c>
      <c r="E992" s="154" t="s">
        <v>238</v>
      </c>
      <c r="F992" s="155">
        <v>6</v>
      </c>
      <c r="G992" s="156"/>
      <c r="H992" s="154"/>
      <c r="I992" s="156">
        <f t="shared" si="6"/>
        <v>0</v>
      </c>
      <c r="J992" s="154">
        <f t="shared" si="7"/>
        <v>0</v>
      </c>
      <c r="K992" s="1">
        <f t="shared" si="8"/>
        <v>0</v>
      </c>
      <c r="L992" s="1"/>
      <c r="M992" s="1">
        <f t="shared" si="9"/>
        <v>0</v>
      </c>
      <c r="N992" s="1">
        <v>0</v>
      </c>
      <c r="O992" s="1"/>
      <c r="P992" s="153">
        <f t="shared" si="10"/>
        <v>0.151</v>
      </c>
      <c r="Q992" s="160"/>
      <c r="R992" s="160">
        <v>2.5239999999999999E-2</v>
      </c>
      <c r="S992" s="153">
        <f t="shared" si="11"/>
        <v>0</v>
      </c>
      <c r="X992">
        <v>0</v>
      </c>
      <c r="Z992">
        <v>0</v>
      </c>
    </row>
    <row r="993" spans="1:26" ht="24.95" customHeight="1">
      <c r="A993" s="157">
        <v>254</v>
      </c>
      <c r="B993" s="154" t="s">
        <v>662</v>
      </c>
      <c r="C993" s="159" t="s">
        <v>1193</v>
      </c>
      <c r="D993" s="154" t="s">
        <v>1184</v>
      </c>
      <c r="E993" s="154" t="s">
        <v>238</v>
      </c>
      <c r="F993" s="155">
        <v>2</v>
      </c>
      <c r="G993" s="156"/>
      <c r="H993" s="154"/>
      <c r="I993" s="156">
        <f t="shared" si="6"/>
        <v>0</v>
      </c>
      <c r="J993" s="154">
        <f t="shared" si="7"/>
        <v>0</v>
      </c>
      <c r="K993" s="1">
        <f t="shared" si="8"/>
        <v>0</v>
      </c>
      <c r="L993" s="1"/>
      <c r="M993" s="1">
        <f t="shared" si="9"/>
        <v>0</v>
      </c>
      <c r="N993" s="1">
        <v>0</v>
      </c>
      <c r="O993" s="1"/>
      <c r="P993" s="153">
        <f t="shared" si="10"/>
        <v>5.0999999999999997E-2</v>
      </c>
      <c r="Q993" s="160"/>
      <c r="R993" s="160">
        <v>2.528E-2</v>
      </c>
      <c r="S993" s="153">
        <f t="shared" si="11"/>
        <v>0</v>
      </c>
      <c r="X993">
        <v>0</v>
      </c>
      <c r="Z993">
        <v>0</v>
      </c>
    </row>
    <row r="994" spans="1:26" ht="24.95" customHeight="1">
      <c r="A994" s="157">
        <v>255</v>
      </c>
      <c r="B994" s="154" t="s">
        <v>662</v>
      </c>
      <c r="C994" s="159" t="s">
        <v>1194</v>
      </c>
      <c r="D994" s="154" t="s">
        <v>1195</v>
      </c>
      <c r="E994" s="154" t="s">
        <v>238</v>
      </c>
      <c r="F994" s="155">
        <v>24</v>
      </c>
      <c r="G994" s="156"/>
      <c r="H994" s="154"/>
      <c r="I994" s="156">
        <f t="shared" si="6"/>
        <v>0</v>
      </c>
      <c r="J994" s="154">
        <f t="shared" si="7"/>
        <v>0</v>
      </c>
      <c r="K994" s="1">
        <f t="shared" si="8"/>
        <v>0</v>
      </c>
      <c r="L994" s="1"/>
      <c r="M994" s="1">
        <f t="shared" si="9"/>
        <v>0</v>
      </c>
      <c r="N994" s="1">
        <v>0</v>
      </c>
      <c r="O994" s="1"/>
      <c r="P994" s="153">
        <f t="shared" si="10"/>
        <v>0.60699999999999998</v>
      </c>
      <c r="Q994" s="160"/>
      <c r="R994" s="160">
        <v>2.529E-2</v>
      </c>
      <c r="S994" s="153">
        <f t="shared" si="11"/>
        <v>0</v>
      </c>
      <c r="X994">
        <v>0</v>
      </c>
      <c r="Z994">
        <v>0</v>
      </c>
    </row>
    <row r="995" spans="1:26" ht="24.95" customHeight="1">
      <c r="A995" s="157">
        <v>256</v>
      </c>
      <c r="B995" s="154" t="s">
        <v>662</v>
      </c>
      <c r="C995" s="159" t="s">
        <v>1196</v>
      </c>
      <c r="D995" s="154" t="s">
        <v>1197</v>
      </c>
      <c r="E995" s="154" t="s">
        <v>238</v>
      </c>
      <c r="F995" s="155">
        <v>1</v>
      </c>
      <c r="G995" s="156"/>
      <c r="H995" s="154"/>
      <c r="I995" s="156">
        <f t="shared" si="6"/>
        <v>0</v>
      </c>
      <c r="J995" s="154">
        <f t="shared" si="7"/>
        <v>0</v>
      </c>
      <c r="K995" s="1">
        <f t="shared" si="8"/>
        <v>0</v>
      </c>
      <c r="L995" s="1"/>
      <c r="M995" s="1">
        <f t="shared" si="9"/>
        <v>0</v>
      </c>
      <c r="N995" s="1">
        <v>0</v>
      </c>
      <c r="O995" s="1"/>
      <c r="P995" s="153">
        <f t="shared" si="10"/>
        <v>2.5000000000000001E-2</v>
      </c>
      <c r="Q995" s="160"/>
      <c r="R995" s="160">
        <v>2.5309999999999999E-2</v>
      </c>
      <c r="S995" s="153">
        <f t="shared" si="11"/>
        <v>0</v>
      </c>
      <c r="X995">
        <v>0</v>
      </c>
      <c r="Z995">
        <v>0</v>
      </c>
    </row>
    <row r="996" spans="1:26" ht="24.95" customHeight="1">
      <c r="A996" s="157">
        <v>257</v>
      </c>
      <c r="B996" s="154" t="s">
        <v>662</v>
      </c>
      <c r="C996" s="159" t="s">
        <v>1198</v>
      </c>
      <c r="D996" s="154" t="s">
        <v>1199</v>
      </c>
      <c r="E996" s="154" t="s">
        <v>170</v>
      </c>
      <c r="F996" s="155">
        <v>25</v>
      </c>
      <c r="G996" s="156"/>
      <c r="H996" s="154"/>
      <c r="I996" s="156">
        <f t="shared" si="6"/>
        <v>0</v>
      </c>
      <c r="J996" s="154">
        <f t="shared" si="7"/>
        <v>0</v>
      </c>
      <c r="K996" s="1">
        <f t="shared" si="8"/>
        <v>0</v>
      </c>
      <c r="L996" s="1"/>
      <c r="M996" s="1">
        <f t="shared" si="9"/>
        <v>0</v>
      </c>
      <c r="N996" s="1">
        <v>0</v>
      </c>
      <c r="O996" s="1"/>
      <c r="P996" s="153">
        <f t="shared" si="10"/>
        <v>3.5000000000000003E-2</v>
      </c>
      <c r="Q996" s="160"/>
      <c r="R996" s="160">
        <v>1.3799999999999999E-3</v>
      </c>
      <c r="S996" s="153">
        <f t="shared" si="11"/>
        <v>0</v>
      </c>
      <c r="X996">
        <v>0</v>
      </c>
      <c r="Z996">
        <v>0</v>
      </c>
    </row>
    <row r="997" spans="1:26">
      <c r="A997" s="154"/>
      <c r="B997" s="154"/>
      <c r="C997" s="158"/>
      <c r="D997" s="158" t="s">
        <v>1146</v>
      </c>
      <c r="E997" s="154"/>
      <c r="F997" s="155">
        <v>25</v>
      </c>
      <c r="G997" s="154"/>
      <c r="H997" s="154"/>
      <c r="I997" s="154"/>
      <c r="J997" s="154"/>
      <c r="K997" s="1"/>
      <c r="L997" s="1"/>
      <c r="M997" s="1"/>
      <c r="N997" s="1"/>
      <c r="O997" s="1"/>
      <c r="P997" s="1"/>
      <c r="Q997" t="s">
        <v>90</v>
      </c>
      <c r="S997" s="1"/>
    </row>
    <row r="998" spans="1:26" ht="24.95" customHeight="1">
      <c r="A998" s="157">
        <v>258</v>
      </c>
      <c r="B998" s="154" t="s">
        <v>662</v>
      </c>
      <c r="C998" s="159" t="s">
        <v>1200</v>
      </c>
      <c r="D998" s="154" t="s">
        <v>1201</v>
      </c>
      <c r="E998" s="154" t="s">
        <v>170</v>
      </c>
      <c r="F998" s="155">
        <v>1</v>
      </c>
      <c r="G998" s="156"/>
      <c r="H998" s="154"/>
      <c r="I998" s="156">
        <f>ROUND(F998*(G998+H998),2)</f>
        <v>0</v>
      </c>
      <c r="J998" s="154">
        <f>ROUND(F998*(N998),2)</f>
        <v>0</v>
      </c>
      <c r="K998" s="1">
        <f>ROUND(F998*(O998),2)</f>
        <v>0</v>
      </c>
      <c r="L998" s="1"/>
      <c r="M998" s="1">
        <f>ROUND(F998*(G998+H998),2)</f>
        <v>0</v>
      </c>
      <c r="N998" s="1">
        <v>0</v>
      </c>
      <c r="O998" s="1"/>
      <c r="P998" s="153">
        <f>ROUND(F998*(R998),3)</f>
        <v>2E-3</v>
      </c>
      <c r="Q998" s="160"/>
      <c r="R998" s="160">
        <v>1.6199999999999999E-3</v>
      </c>
      <c r="S998" s="153">
        <f>ROUND(F998*(X998),3)</f>
        <v>0</v>
      </c>
      <c r="X998">
        <v>0</v>
      </c>
      <c r="Z998">
        <v>0</v>
      </c>
    </row>
    <row r="999" spans="1:26" ht="24.95" customHeight="1">
      <c r="A999" s="157">
        <v>259</v>
      </c>
      <c r="B999" s="154" t="s">
        <v>662</v>
      </c>
      <c r="C999" s="159" t="s">
        <v>1202</v>
      </c>
      <c r="D999" s="154" t="s">
        <v>1203</v>
      </c>
      <c r="E999" s="154" t="s">
        <v>170</v>
      </c>
      <c r="F999" s="155">
        <v>26</v>
      </c>
      <c r="G999" s="156"/>
      <c r="H999" s="154"/>
      <c r="I999" s="156">
        <f>ROUND(F999*(G999+H999),2)</f>
        <v>0</v>
      </c>
      <c r="J999" s="154">
        <f>ROUND(F999*(N999),2)</f>
        <v>0</v>
      </c>
      <c r="K999" s="1">
        <f>ROUND(F999*(O999),2)</f>
        <v>0</v>
      </c>
      <c r="L999" s="1"/>
      <c r="M999" s="1">
        <f>ROUND(F999*(G999+H999),2)</f>
        <v>0</v>
      </c>
      <c r="N999" s="1">
        <v>0</v>
      </c>
      <c r="O999" s="1"/>
      <c r="P999" s="153">
        <f>ROUND(F999*(R999),3)</f>
        <v>4.8000000000000001E-2</v>
      </c>
      <c r="Q999" s="160"/>
      <c r="R999" s="160">
        <v>1.8500000000000001E-3</v>
      </c>
      <c r="S999" s="153">
        <f>ROUND(F999*(X999),3)</f>
        <v>0</v>
      </c>
      <c r="X999">
        <v>0</v>
      </c>
      <c r="Z999">
        <v>0</v>
      </c>
    </row>
    <row r="1000" spans="1:26">
      <c r="A1000" s="154"/>
      <c r="B1000" s="154"/>
      <c r="C1000" s="158"/>
      <c r="D1000" s="158" t="s">
        <v>1204</v>
      </c>
      <c r="E1000" s="154"/>
      <c r="F1000" s="155">
        <v>26</v>
      </c>
      <c r="G1000" s="154"/>
      <c r="H1000" s="154"/>
      <c r="I1000" s="154"/>
      <c r="J1000" s="154"/>
      <c r="K1000" s="1"/>
      <c r="L1000" s="1"/>
      <c r="M1000" s="1"/>
      <c r="N1000" s="1"/>
      <c r="O1000" s="1"/>
      <c r="P1000" s="1"/>
      <c r="Q1000" t="s">
        <v>90</v>
      </c>
      <c r="S1000" s="1"/>
    </row>
    <row r="1001" spans="1:26" ht="24.95" customHeight="1">
      <c r="A1001" s="157">
        <v>260</v>
      </c>
      <c r="B1001" s="154" t="s">
        <v>662</v>
      </c>
      <c r="C1001" s="159" t="s">
        <v>1205</v>
      </c>
      <c r="D1001" s="154" t="s">
        <v>1206</v>
      </c>
      <c r="E1001" s="154" t="s">
        <v>170</v>
      </c>
      <c r="F1001" s="155">
        <v>1</v>
      </c>
      <c r="G1001" s="156"/>
      <c r="H1001" s="154"/>
      <c r="I1001" s="156">
        <f>ROUND(F1001*(G1001+H1001),2)</f>
        <v>0</v>
      </c>
      <c r="J1001" s="154">
        <f>ROUND(F1001*(N1001),2)</f>
        <v>0</v>
      </c>
      <c r="K1001" s="1">
        <f>ROUND(F1001*(O1001),2)</f>
        <v>0</v>
      </c>
      <c r="L1001" s="1"/>
      <c r="M1001" s="1">
        <f>ROUND(F1001*(G1001+H1001),2)</f>
        <v>0</v>
      </c>
      <c r="N1001" s="1">
        <v>0</v>
      </c>
      <c r="O1001" s="1"/>
      <c r="P1001" s="153">
        <f>ROUND(F1001*(R1001),3)</f>
        <v>2E-3</v>
      </c>
      <c r="Q1001" s="160"/>
      <c r="R1001" s="160">
        <v>2.0799999999999998E-3</v>
      </c>
      <c r="S1001" s="153">
        <f>ROUND(F1001*(X1001),3)</f>
        <v>0</v>
      </c>
      <c r="X1001">
        <v>0</v>
      </c>
      <c r="Z1001">
        <v>0</v>
      </c>
    </row>
    <row r="1002" spans="1:26">
      <c r="A1002" s="144"/>
      <c r="B1002" s="144"/>
      <c r="C1002" s="144"/>
      <c r="D1002" s="144" t="s">
        <v>63</v>
      </c>
      <c r="E1002" s="144"/>
      <c r="F1002" s="144"/>
      <c r="G1002" s="146">
        <f>ROUND((SUM(L940:L1001))/1,2)</f>
        <v>0</v>
      </c>
      <c r="H1002" s="146">
        <f>ROUND((SUM(M940:M1001))/1,2)</f>
        <v>0</v>
      </c>
      <c r="I1002" s="146">
        <f>ROUND((SUM(I940:I1001))/1,2)</f>
        <v>0</v>
      </c>
      <c r="J1002" s="144"/>
      <c r="K1002" s="144"/>
      <c r="L1002" s="144">
        <f>ROUND((SUM(L940:L1001))/1,2)</f>
        <v>0</v>
      </c>
      <c r="M1002" s="144">
        <f>ROUND((SUM(M940:M1001))/1,2)</f>
        <v>0</v>
      </c>
      <c r="N1002" s="144"/>
      <c r="O1002" s="144"/>
      <c r="P1002" s="161">
        <f>ROUND((SUM(P940:P1001))/1,2)</f>
        <v>1.58</v>
      </c>
      <c r="Q1002" s="142"/>
      <c r="R1002" s="142"/>
      <c r="S1002" s="161">
        <f>ROUND((SUM(S940:S1001))/1,2)</f>
        <v>0</v>
      </c>
      <c r="T1002" s="142"/>
      <c r="U1002" s="142"/>
      <c r="V1002" s="142"/>
      <c r="W1002" s="142"/>
      <c r="X1002" s="142"/>
      <c r="Y1002" s="142"/>
      <c r="Z1002" s="142"/>
    </row>
    <row r="1003" spans="1:2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S1003" s="1"/>
    </row>
    <row r="1004" spans="1:26">
      <c r="A1004" s="144"/>
      <c r="B1004" s="144"/>
      <c r="C1004" s="144"/>
      <c r="D1004" s="144" t="s">
        <v>64</v>
      </c>
      <c r="E1004" s="144"/>
      <c r="F1004" s="144"/>
      <c r="G1004" s="144"/>
      <c r="H1004" s="144"/>
      <c r="I1004" s="144"/>
      <c r="J1004" s="144"/>
      <c r="K1004" s="144"/>
      <c r="L1004" s="144"/>
      <c r="M1004" s="144"/>
      <c r="N1004" s="144"/>
      <c r="O1004" s="144"/>
      <c r="P1004" s="144"/>
      <c r="Q1004" s="142"/>
      <c r="R1004" s="142"/>
      <c r="S1004" s="144"/>
      <c r="T1004" s="142"/>
      <c r="U1004" s="142"/>
      <c r="V1004" s="142"/>
      <c r="W1004" s="142"/>
      <c r="X1004" s="142"/>
      <c r="Y1004" s="142"/>
      <c r="Z1004" s="142"/>
    </row>
    <row r="1005" spans="1:26" ht="24.95" customHeight="1">
      <c r="A1005" s="157">
        <v>261</v>
      </c>
      <c r="B1005" s="154" t="s">
        <v>1207</v>
      </c>
      <c r="C1005" s="159" t="s">
        <v>1208</v>
      </c>
      <c r="D1005" s="154" t="s">
        <v>1209</v>
      </c>
      <c r="E1005" s="154" t="s">
        <v>1210</v>
      </c>
      <c r="F1005" s="155">
        <v>1</v>
      </c>
      <c r="G1005" s="156"/>
      <c r="H1005" s="154"/>
      <c r="I1005" s="156">
        <f>ROUND(F1005*(G1005+H1005),2)</f>
        <v>0</v>
      </c>
      <c r="J1005" s="154">
        <f>ROUND(F1005*(N1005),2)</f>
        <v>0</v>
      </c>
      <c r="K1005" s="1">
        <f>ROUND(F1005*(O1005),2)</f>
        <v>0</v>
      </c>
      <c r="L1005" s="1"/>
      <c r="M1005" s="1">
        <f>ROUND(F1005*(G1005+H1005),2)</f>
        <v>0</v>
      </c>
      <c r="N1005" s="1">
        <v>0</v>
      </c>
      <c r="O1005" s="1"/>
      <c r="P1005" s="153">
        <f>ROUND(F1005*(R1005),3)</f>
        <v>0</v>
      </c>
      <c r="Q1005" s="160"/>
      <c r="R1005" s="160">
        <v>0</v>
      </c>
      <c r="S1005" s="153">
        <f>ROUND(F1005*(X1005),3)</f>
        <v>0</v>
      </c>
      <c r="X1005">
        <v>0</v>
      </c>
      <c r="Z1005">
        <v>0</v>
      </c>
    </row>
    <row r="1006" spans="1:26" ht="24.95" customHeight="1">
      <c r="A1006" s="157">
        <v>262</v>
      </c>
      <c r="B1006" s="154" t="s">
        <v>1207</v>
      </c>
      <c r="C1006" s="159" t="s">
        <v>1211</v>
      </c>
      <c r="D1006" s="154" t="s">
        <v>1212</v>
      </c>
      <c r="E1006" s="154" t="s">
        <v>119</v>
      </c>
      <c r="F1006" s="155">
        <v>67.7</v>
      </c>
      <c r="G1006" s="156"/>
      <c r="H1006" s="154"/>
      <c r="I1006" s="156">
        <f>ROUND(F1006*(G1006+H1006),2)</f>
        <v>0</v>
      </c>
      <c r="J1006" s="154">
        <f>ROUND(F1006*(N1006),2)</f>
        <v>0</v>
      </c>
      <c r="K1006" s="1">
        <f>ROUND(F1006*(O1006),2)</f>
        <v>0</v>
      </c>
      <c r="L1006" s="1"/>
      <c r="M1006" s="1">
        <f>ROUND(F1006*(G1006+H1006),2)</f>
        <v>0</v>
      </c>
      <c r="N1006" s="1">
        <v>0</v>
      </c>
      <c r="O1006" s="1"/>
      <c r="P1006" s="153">
        <f>ROUND(F1006*(R1006),3)</f>
        <v>0</v>
      </c>
      <c r="Q1006" s="160"/>
      <c r="R1006" s="160">
        <v>0</v>
      </c>
      <c r="S1006" s="153">
        <f>ROUND(F1006*(X1006),3)</f>
        <v>0</v>
      </c>
      <c r="X1006">
        <v>0</v>
      </c>
      <c r="Z1006">
        <v>0</v>
      </c>
    </row>
    <row r="1007" spans="1:26">
      <c r="A1007" s="154"/>
      <c r="B1007" s="154"/>
      <c r="C1007" s="158"/>
      <c r="D1007" s="158" t="s">
        <v>1213</v>
      </c>
      <c r="E1007" s="154"/>
      <c r="F1007" s="155">
        <v>29.62</v>
      </c>
      <c r="G1007" s="154"/>
      <c r="H1007" s="154"/>
      <c r="I1007" s="154"/>
      <c r="J1007" s="154"/>
      <c r="K1007" s="1"/>
      <c r="L1007" s="1"/>
      <c r="M1007" s="1"/>
      <c r="N1007" s="1"/>
      <c r="O1007" s="1"/>
      <c r="P1007" s="1"/>
      <c r="Q1007" t="s">
        <v>90</v>
      </c>
      <c r="S1007" s="1"/>
    </row>
    <row r="1008" spans="1:26">
      <c r="A1008" s="154"/>
      <c r="B1008" s="154"/>
      <c r="C1008" s="158"/>
      <c r="D1008" s="158" t="s">
        <v>1214</v>
      </c>
      <c r="E1008" s="154"/>
      <c r="F1008" s="155">
        <v>38.08</v>
      </c>
      <c r="G1008" s="154"/>
      <c r="H1008" s="154"/>
      <c r="I1008" s="154"/>
      <c r="J1008" s="154"/>
      <c r="K1008" s="1"/>
      <c r="L1008" s="1"/>
      <c r="M1008" s="1"/>
      <c r="N1008" s="1"/>
      <c r="O1008" s="1"/>
      <c r="P1008" s="1"/>
      <c r="Q1008" t="s">
        <v>90</v>
      </c>
      <c r="S1008" s="1"/>
    </row>
    <row r="1009" spans="1:26" ht="24.95" customHeight="1">
      <c r="A1009" s="157">
        <v>263</v>
      </c>
      <c r="B1009" s="154" t="s">
        <v>1215</v>
      </c>
      <c r="C1009" s="159" t="s">
        <v>1216</v>
      </c>
      <c r="D1009" s="154" t="s">
        <v>1217</v>
      </c>
      <c r="E1009" s="154" t="s">
        <v>267</v>
      </c>
      <c r="F1009" s="155">
        <v>30.259999999999998</v>
      </c>
      <c r="G1009" s="156"/>
      <c r="H1009" s="154"/>
      <c r="I1009" s="156">
        <f>ROUND(F1009*(G1009+H1009),2)</f>
        <v>0</v>
      </c>
      <c r="J1009" s="154">
        <f>ROUND(F1009*(N1009),2)</f>
        <v>0</v>
      </c>
      <c r="K1009" s="1">
        <f>ROUND(F1009*(O1009),2)</f>
        <v>0</v>
      </c>
      <c r="L1009" s="1"/>
      <c r="M1009" s="1">
        <f>ROUND(F1009*(G1009+H1009),2)</f>
        <v>0</v>
      </c>
      <c r="N1009" s="1">
        <v>0</v>
      </c>
      <c r="O1009" s="1"/>
      <c r="P1009" s="153">
        <f>ROUND(F1009*(R1009),3)</f>
        <v>2E-3</v>
      </c>
      <c r="Q1009" s="160"/>
      <c r="R1009" s="160">
        <v>5.7800000000000002E-5</v>
      </c>
      <c r="S1009" s="153">
        <f>ROUND(F1009*(X1009),3)</f>
        <v>0</v>
      </c>
      <c r="X1009">
        <v>0</v>
      </c>
      <c r="Z1009">
        <v>0</v>
      </c>
    </row>
    <row r="1010" spans="1:26">
      <c r="A1010" s="154"/>
      <c r="B1010" s="154"/>
      <c r="C1010" s="158"/>
      <c r="D1010" s="158" t="s">
        <v>1218</v>
      </c>
      <c r="E1010" s="154"/>
      <c r="F1010" s="155">
        <v>27.86</v>
      </c>
      <c r="G1010" s="154"/>
      <c r="H1010" s="154"/>
      <c r="I1010" s="154"/>
      <c r="J1010" s="154"/>
      <c r="K1010" s="1"/>
      <c r="L1010" s="1"/>
      <c r="M1010" s="1"/>
      <c r="N1010" s="1"/>
      <c r="O1010" s="1"/>
      <c r="P1010" s="1"/>
      <c r="Q1010" t="s">
        <v>90</v>
      </c>
      <c r="S1010" s="1"/>
    </row>
    <row r="1011" spans="1:26">
      <c r="A1011" s="154"/>
      <c r="B1011" s="154"/>
      <c r="C1011" s="158"/>
      <c r="D1011" s="158" t="s">
        <v>1219</v>
      </c>
      <c r="E1011" s="154"/>
      <c r="F1011" s="155">
        <v>2.4</v>
      </c>
      <c r="G1011" s="154"/>
      <c r="H1011" s="154"/>
      <c r="I1011" s="154"/>
      <c r="J1011" s="154"/>
      <c r="K1011" s="1"/>
      <c r="L1011" s="1"/>
      <c r="M1011" s="1"/>
      <c r="N1011" s="1"/>
      <c r="O1011" s="1"/>
      <c r="P1011" s="1"/>
      <c r="S1011" s="1"/>
    </row>
    <row r="1012" spans="1:26" ht="24.95" customHeight="1">
      <c r="A1012" s="157">
        <v>264</v>
      </c>
      <c r="B1012" s="154" t="s">
        <v>1215</v>
      </c>
      <c r="C1012" s="159" t="s">
        <v>1220</v>
      </c>
      <c r="D1012" s="154" t="s">
        <v>1221</v>
      </c>
      <c r="E1012" s="154" t="s">
        <v>898</v>
      </c>
      <c r="F1012" s="155">
        <v>23.41</v>
      </c>
      <c r="G1012" s="156"/>
      <c r="H1012" s="154"/>
      <c r="I1012" s="156">
        <f>ROUND(F1012*(G1012+H1012),2)</f>
        <v>0</v>
      </c>
      <c r="J1012" s="154">
        <f>ROUND(F1012*(N1012),2)</f>
        <v>0</v>
      </c>
      <c r="K1012" s="1">
        <f>ROUND(F1012*(O1012),2)</f>
        <v>0</v>
      </c>
      <c r="L1012" s="1"/>
      <c r="M1012" s="1">
        <f>ROUND(F1012*(G1012+H1012),2)</f>
        <v>0</v>
      </c>
      <c r="N1012" s="1">
        <v>0</v>
      </c>
      <c r="O1012" s="1"/>
      <c r="P1012" s="153">
        <f>ROUND(F1012*(R1012),3)</f>
        <v>0</v>
      </c>
      <c r="Q1012" s="160"/>
      <c r="R1012" s="160">
        <v>0</v>
      </c>
      <c r="S1012" s="153">
        <f>ROUND(F1012*(X1012),3)</f>
        <v>0</v>
      </c>
      <c r="X1012">
        <v>0</v>
      </c>
      <c r="Z1012">
        <v>0</v>
      </c>
    </row>
    <row r="1013" spans="1:26" ht="12" customHeight="1">
      <c r="A1013" s="154"/>
      <c r="B1013" s="154"/>
      <c r="C1013" s="158"/>
      <c r="D1013" s="158" t="s">
        <v>1222</v>
      </c>
      <c r="E1013" s="154"/>
      <c r="F1013" s="154"/>
      <c r="G1013" s="154"/>
      <c r="H1013" s="154"/>
      <c r="I1013" s="154"/>
      <c r="J1013" s="154"/>
      <c r="K1013" s="1"/>
      <c r="L1013" s="1"/>
      <c r="M1013" s="1"/>
      <c r="N1013" s="1"/>
      <c r="O1013" s="1"/>
      <c r="P1013" s="1"/>
      <c r="S1013" s="1"/>
    </row>
    <row r="1014" spans="1:26">
      <c r="A1014" s="154"/>
      <c r="B1014" s="154"/>
      <c r="C1014" s="154"/>
      <c r="D1014" s="154" t="s">
        <v>1223</v>
      </c>
      <c r="E1014" s="154"/>
      <c r="F1014" s="155">
        <v>10.97</v>
      </c>
      <c r="G1014" s="154"/>
      <c r="H1014" s="154"/>
      <c r="I1014" s="154"/>
      <c r="J1014" s="154"/>
      <c r="K1014" s="1"/>
      <c r="L1014" s="1"/>
      <c r="M1014" s="1"/>
      <c r="N1014" s="1"/>
      <c r="O1014" s="1"/>
      <c r="P1014" s="1"/>
      <c r="Q1014" t="s">
        <v>90</v>
      </c>
      <c r="S1014" s="1"/>
    </row>
    <row r="1015" spans="1:26" ht="12" customHeight="1">
      <c r="A1015" s="154"/>
      <c r="B1015" s="154"/>
      <c r="C1015" s="158"/>
      <c r="D1015" s="158" t="s">
        <v>1224</v>
      </c>
      <c r="E1015" s="154"/>
      <c r="F1015" s="154"/>
      <c r="G1015" s="154"/>
      <c r="H1015" s="154"/>
      <c r="I1015" s="154"/>
      <c r="J1015" s="154"/>
      <c r="K1015" s="1"/>
      <c r="L1015" s="1"/>
      <c r="M1015" s="1"/>
      <c r="N1015" s="1"/>
      <c r="O1015" s="1"/>
      <c r="P1015" s="1"/>
      <c r="S1015" s="1"/>
    </row>
    <row r="1016" spans="1:26">
      <c r="A1016" s="154"/>
      <c r="B1016" s="154"/>
      <c r="C1016" s="154"/>
      <c r="D1016" s="154" t="s">
        <v>1225</v>
      </c>
      <c r="E1016" s="154"/>
      <c r="F1016" s="155">
        <v>12.44</v>
      </c>
      <c r="G1016" s="154"/>
      <c r="H1016" s="154"/>
      <c r="I1016" s="154"/>
      <c r="J1016" s="154"/>
      <c r="K1016" s="1"/>
      <c r="L1016" s="1"/>
      <c r="M1016" s="1"/>
      <c r="N1016" s="1"/>
      <c r="O1016" s="1"/>
      <c r="P1016" s="1"/>
      <c r="S1016" s="1"/>
    </row>
    <row r="1017" spans="1:26" ht="24.95" customHeight="1">
      <c r="A1017" s="157">
        <v>265</v>
      </c>
      <c r="B1017" s="154" t="s">
        <v>1215</v>
      </c>
      <c r="C1017" s="159" t="s">
        <v>1226</v>
      </c>
      <c r="D1017" s="154" t="s">
        <v>1227</v>
      </c>
      <c r="E1017" s="154" t="s">
        <v>898</v>
      </c>
      <c r="F1017" s="155">
        <v>604.29999999999995</v>
      </c>
      <c r="G1017" s="156"/>
      <c r="H1017" s="154"/>
      <c r="I1017" s="156">
        <f>ROUND(F1017*(G1017+H1017),2)</f>
        <v>0</v>
      </c>
      <c r="J1017" s="154">
        <f>ROUND(F1017*(N1017),2)</f>
        <v>0</v>
      </c>
      <c r="K1017" s="1">
        <f>ROUND(F1017*(O1017),2)</f>
        <v>0</v>
      </c>
      <c r="L1017" s="1"/>
      <c r="M1017" s="1">
        <f>ROUND(F1017*(G1017+H1017),2)</f>
        <v>0</v>
      </c>
      <c r="N1017" s="1">
        <v>0</v>
      </c>
      <c r="O1017" s="1"/>
      <c r="P1017" s="153">
        <f>ROUND(F1017*(R1017),3)</f>
        <v>0</v>
      </c>
      <c r="Q1017" s="160"/>
      <c r="R1017" s="160">
        <v>0</v>
      </c>
      <c r="S1017" s="153">
        <f>ROUND(F1017*(X1017),3)</f>
        <v>0</v>
      </c>
      <c r="X1017">
        <v>0</v>
      </c>
      <c r="Z1017">
        <v>0</v>
      </c>
    </row>
    <row r="1018" spans="1:26" ht="12" customHeight="1">
      <c r="A1018" s="154"/>
      <c r="B1018" s="154"/>
      <c r="C1018" s="158"/>
      <c r="D1018" s="158" t="s">
        <v>1228</v>
      </c>
      <c r="E1018" s="154"/>
      <c r="F1018" s="154"/>
      <c r="G1018" s="154"/>
      <c r="H1018" s="154"/>
      <c r="I1018" s="154"/>
      <c r="J1018" s="154"/>
      <c r="K1018" s="1"/>
      <c r="L1018" s="1"/>
      <c r="M1018" s="1"/>
      <c r="N1018" s="1"/>
      <c r="O1018" s="1"/>
      <c r="P1018" s="1"/>
      <c r="S1018" s="1"/>
    </row>
    <row r="1019" spans="1:26">
      <c r="A1019" s="154"/>
      <c r="B1019" s="154"/>
      <c r="C1019" s="154"/>
      <c r="D1019" s="154" t="s">
        <v>1229</v>
      </c>
      <c r="E1019" s="154"/>
      <c r="F1019" s="155">
        <v>501.38</v>
      </c>
      <c r="G1019" s="154"/>
      <c r="H1019" s="154"/>
      <c r="I1019" s="154"/>
      <c r="J1019" s="154"/>
      <c r="K1019" s="1"/>
      <c r="L1019" s="1"/>
      <c r="M1019" s="1"/>
      <c r="N1019" s="1"/>
      <c r="O1019" s="1"/>
      <c r="P1019" s="1"/>
      <c r="Q1019" t="s">
        <v>90</v>
      </c>
      <c r="S1019" s="1"/>
    </row>
    <row r="1020" spans="1:26" ht="12" customHeight="1">
      <c r="A1020" s="154"/>
      <c r="B1020" s="154"/>
      <c r="C1020" s="158"/>
      <c r="D1020" s="158" t="s">
        <v>1230</v>
      </c>
      <c r="E1020" s="154"/>
      <c r="F1020" s="154"/>
      <c r="G1020" s="154"/>
      <c r="H1020" s="154"/>
      <c r="I1020" s="154"/>
      <c r="J1020" s="154"/>
      <c r="K1020" s="1"/>
      <c r="L1020" s="1"/>
      <c r="M1020" s="1"/>
      <c r="N1020" s="1"/>
      <c r="O1020" s="1"/>
      <c r="P1020" s="1"/>
      <c r="S1020" s="1"/>
    </row>
    <row r="1021" spans="1:26">
      <c r="A1021" s="154"/>
      <c r="B1021" s="154"/>
      <c r="C1021" s="154"/>
      <c r="D1021" s="154" t="s">
        <v>1231</v>
      </c>
      <c r="E1021" s="154"/>
      <c r="F1021" s="155">
        <v>102.92</v>
      </c>
      <c r="G1021" s="154"/>
      <c r="H1021" s="154"/>
      <c r="I1021" s="154"/>
      <c r="J1021" s="154"/>
      <c r="K1021" s="1"/>
      <c r="L1021" s="1"/>
      <c r="M1021" s="1"/>
      <c r="N1021" s="1"/>
      <c r="O1021" s="1"/>
      <c r="P1021" s="1"/>
      <c r="Q1021" t="s">
        <v>90</v>
      </c>
      <c r="S1021" s="1"/>
    </row>
    <row r="1022" spans="1:26" ht="24.95" customHeight="1">
      <c r="A1022" s="157">
        <v>266</v>
      </c>
      <c r="B1022" s="154" t="s">
        <v>1215</v>
      </c>
      <c r="C1022" s="159" t="s">
        <v>1232</v>
      </c>
      <c r="D1022" s="154" t="s">
        <v>1233</v>
      </c>
      <c r="E1022" s="154" t="s">
        <v>890</v>
      </c>
      <c r="F1022" s="155">
        <v>1.3</v>
      </c>
      <c r="G1022" s="156"/>
      <c r="H1022" s="154"/>
      <c r="I1022" s="156">
        <f>ROUND(F1022*(G1022+H1022),2)</f>
        <v>0</v>
      </c>
      <c r="J1022" s="154">
        <f>ROUND(F1022*(N1022),2)</f>
        <v>0</v>
      </c>
      <c r="K1022" s="1">
        <f>ROUND(F1022*(O1022),2)</f>
        <v>0</v>
      </c>
      <c r="L1022" s="1"/>
      <c r="M1022" s="1">
        <f>ROUND(F1022*(G1022+H1022),2)</f>
        <v>0</v>
      </c>
      <c r="N1022" s="1">
        <v>0</v>
      </c>
      <c r="O1022" s="1"/>
      <c r="P1022" s="153">
        <f>ROUND(F1022*(R1022),3)</f>
        <v>0</v>
      </c>
      <c r="Q1022" s="160"/>
      <c r="R1022" s="160">
        <v>0</v>
      </c>
      <c r="S1022" s="153">
        <f>ROUND(F1022*(X1022),3)</f>
        <v>0</v>
      </c>
      <c r="X1022">
        <v>0</v>
      </c>
      <c r="Z1022">
        <v>0</v>
      </c>
    </row>
    <row r="1023" spans="1:26" ht="24.95" customHeight="1">
      <c r="A1023" s="157">
        <v>267</v>
      </c>
      <c r="B1023" s="154" t="s">
        <v>1234</v>
      </c>
      <c r="C1023" s="159" t="s">
        <v>1235</v>
      </c>
      <c r="D1023" s="154" t="s">
        <v>1236</v>
      </c>
      <c r="E1023" s="154" t="s">
        <v>642</v>
      </c>
      <c r="F1023" s="155">
        <v>9.2189999999999994</v>
      </c>
      <c r="G1023" s="156"/>
      <c r="H1023" s="154"/>
      <c r="I1023" s="156">
        <f>ROUND(F1023*(G1023+H1023),2)</f>
        <v>0</v>
      </c>
      <c r="J1023" s="154">
        <f>ROUND(F1023*(N1023),2)</f>
        <v>0</v>
      </c>
      <c r="K1023" s="1">
        <f>ROUND(F1023*(O1023),2)</f>
        <v>0</v>
      </c>
      <c r="L1023" s="1"/>
      <c r="M1023" s="1">
        <f>ROUND(F1023*(G1023+H1023),2)</f>
        <v>0</v>
      </c>
      <c r="N1023" s="1">
        <v>0</v>
      </c>
      <c r="O1023" s="1"/>
      <c r="P1023" s="153">
        <f>ROUND(F1023*(R1023),3)</f>
        <v>1E-3</v>
      </c>
      <c r="Q1023" s="160"/>
      <c r="R1023" s="160">
        <v>6.0000000000000002E-5</v>
      </c>
      <c r="S1023" s="153">
        <f>ROUND(F1023*(X1023),3)</f>
        <v>8.9999999999999993E-3</v>
      </c>
      <c r="X1023">
        <v>1E-3</v>
      </c>
      <c r="Z1023">
        <v>0</v>
      </c>
    </row>
    <row r="1024" spans="1:26" ht="12" customHeight="1">
      <c r="A1024" s="154"/>
      <c r="B1024" s="154"/>
      <c r="C1024" s="158"/>
      <c r="D1024" s="158" t="s">
        <v>1237</v>
      </c>
      <c r="E1024" s="154"/>
      <c r="F1024" s="154"/>
      <c r="G1024" s="154"/>
      <c r="H1024" s="154"/>
      <c r="I1024" s="154"/>
      <c r="J1024" s="154"/>
      <c r="K1024" s="1"/>
      <c r="L1024" s="1"/>
      <c r="M1024" s="1"/>
      <c r="N1024" s="1"/>
      <c r="O1024" s="1"/>
      <c r="P1024" s="1"/>
      <c r="S1024" s="1"/>
    </row>
    <row r="1025" spans="1:26">
      <c r="A1025" s="154"/>
      <c r="B1025" s="154"/>
      <c r="C1025" s="154"/>
      <c r="D1025" s="154" t="s">
        <v>1238</v>
      </c>
      <c r="E1025" s="154"/>
      <c r="F1025" s="155">
        <v>9.2189999999999994</v>
      </c>
      <c r="G1025" s="154"/>
      <c r="H1025" s="154"/>
      <c r="I1025" s="154"/>
      <c r="J1025" s="154"/>
      <c r="K1025" s="1"/>
      <c r="L1025" s="1"/>
      <c r="M1025" s="1"/>
      <c r="N1025" s="1"/>
      <c r="O1025" s="1"/>
      <c r="P1025" s="1"/>
      <c r="Q1025" t="s">
        <v>90</v>
      </c>
      <c r="S1025" s="1"/>
    </row>
    <row r="1026" spans="1:26" ht="35.1" customHeight="1">
      <c r="A1026" s="157">
        <v>268</v>
      </c>
      <c r="B1026" s="154" t="s">
        <v>1239</v>
      </c>
      <c r="C1026" s="159" t="s">
        <v>1240</v>
      </c>
      <c r="D1026" s="154" t="s">
        <v>1241</v>
      </c>
      <c r="E1026" s="154" t="s">
        <v>898</v>
      </c>
      <c r="F1026" s="155">
        <v>317.18700000000001</v>
      </c>
      <c r="G1026" s="156"/>
      <c r="H1026" s="154"/>
      <c r="I1026" s="156">
        <f>ROUND(F1026*(G1026+H1026),2)</f>
        <v>0</v>
      </c>
      <c r="J1026" s="154">
        <f>ROUND(F1026*(N1026),2)</f>
        <v>0</v>
      </c>
      <c r="K1026" s="1">
        <f>ROUND(F1026*(O1026),2)</f>
        <v>0</v>
      </c>
      <c r="L1026" s="1"/>
      <c r="M1026" s="1">
        <f>ROUND(F1026*(G1026+H1026),2)</f>
        <v>0</v>
      </c>
      <c r="N1026" s="1">
        <v>0</v>
      </c>
      <c r="O1026" s="1"/>
      <c r="P1026" s="153">
        <f>ROUND(F1026*(R1026),3)</f>
        <v>0</v>
      </c>
      <c r="Q1026" s="160"/>
      <c r="R1026" s="160">
        <v>0</v>
      </c>
      <c r="S1026" s="153">
        <f>ROUND(F1026*(X1026),3)</f>
        <v>0</v>
      </c>
      <c r="X1026">
        <v>0</v>
      </c>
      <c r="Z1026">
        <v>0</v>
      </c>
    </row>
    <row r="1027" spans="1:26" ht="12" customHeight="1">
      <c r="A1027" s="154"/>
      <c r="B1027" s="154"/>
      <c r="C1027" s="158"/>
      <c r="D1027" s="158" t="s">
        <v>1242</v>
      </c>
      <c r="E1027" s="154"/>
      <c r="F1027" s="154"/>
      <c r="G1027" s="154"/>
      <c r="H1027" s="154"/>
      <c r="I1027" s="154"/>
      <c r="J1027" s="154"/>
      <c r="K1027" s="1"/>
      <c r="L1027" s="1"/>
      <c r="M1027" s="1"/>
      <c r="N1027" s="1"/>
      <c r="O1027" s="1"/>
      <c r="P1027" s="1"/>
      <c r="S1027" s="1"/>
    </row>
    <row r="1028" spans="1:26">
      <c r="A1028" s="154"/>
      <c r="B1028" s="154"/>
      <c r="C1028" s="154"/>
      <c r="D1028" s="163">
        <v>317187</v>
      </c>
      <c r="E1028" s="154"/>
      <c r="F1028" s="155">
        <v>317.18700000000001</v>
      </c>
      <c r="G1028" s="154"/>
      <c r="H1028" s="154"/>
      <c r="I1028" s="154"/>
      <c r="J1028" s="154"/>
      <c r="K1028" s="1"/>
      <c r="L1028" s="1"/>
      <c r="M1028" s="1"/>
      <c r="N1028" s="1"/>
      <c r="O1028" s="1"/>
      <c r="P1028" s="1"/>
      <c r="Q1028" t="s">
        <v>90</v>
      </c>
      <c r="S1028" s="1"/>
    </row>
    <row r="1029" spans="1:26" ht="24.95" customHeight="1">
      <c r="A1029" s="157">
        <v>269</v>
      </c>
      <c r="B1029" s="154" t="s">
        <v>1239</v>
      </c>
      <c r="C1029" s="159" t="s">
        <v>1240</v>
      </c>
      <c r="D1029" s="154" t="s">
        <v>1243</v>
      </c>
      <c r="E1029" s="154" t="s">
        <v>898</v>
      </c>
      <c r="F1029" s="155">
        <v>172.51</v>
      </c>
      <c r="G1029" s="156"/>
      <c r="H1029" s="154"/>
      <c r="I1029" s="156">
        <f>ROUND(F1029*(G1029+H1029),2)</f>
        <v>0</v>
      </c>
      <c r="J1029" s="154">
        <f>ROUND(F1029*(N1029),2)</f>
        <v>0</v>
      </c>
      <c r="K1029" s="1">
        <f>ROUND(F1029*(O1029),2)</f>
        <v>0</v>
      </c>
      <c r="L1029" s="1"/>
      <c r="M1029" s="1">
        <f>ROUND(F1029*(G1029+H1029),2)</f>
        <v>0</v>
      </c>
      <c r="N1029" s="1">
        <v>0</v>
      </c>
      <c r="O1029" s="1"/>
      <c r="P1029" s="153">
        <f>ROUND(F1029*(R1029),3)</f>
        <v>0</v>
      </c>
      <c r="Q1029" s="160"/>
      <c r="R1029" s="160">
        <v>0</v>
      </c>
      <c r="S1029" s="153">
        <f>ROUND(F1029*(X1029),3)</f>
        <v>0</v>
      </c>
      <c r="X1029">
        <v>0</v>
      </c>
      <c r="Z1029">
        <v>0</v>
      </c>
    </row>
    <row r="1030" spans="1:26">
      <c r="A1030" s="154"/>
      <c r="B1030" s="154"/>
      <c r="C1030" s="158"/>
      <c r="D1030" s="158" t="s">
        <v>1244</v>
      </c>
      <c r="E1030" s="154"/>
      <c r="F1030" s="155">
        <v>172.51</v>
      </c>
      <c r="G1030" s="154"/>
      <c r="H1030" s="154"/>
      <c r="I1030" s="154"/>
      <c r="J1030" s="154"/>
      <c r="K1030" s="1"/>
      <c r="L1030" s="1"/>
      <c r="M1030" s="1"/>
      <c r="N1030" s="1"/>
      <c r="O1030" s="1"/>
      <c r="P1030" s="1"/>
      <c r="Q1030" t="s">
        <v>90</v>
      </c>
      <c r="S1030" s="1"/>
    </row>
    <row r="1031" spans="1:26" ht="24.95" customHeight="1">
      <c r="A1031" s="157">
        <v>270</v>
      </c>
      <c r="B1031" s="154" t="s">
        <v>1239</v>
      </c>
      <c r="C1031" s="159" t="s">
        <v>1240</v>
      </c>
      <c r="D1031" s="154" t="s">
        <v>1245</v>
      </c>
      <c r="E1031" s="154" t="s">
        <v>898</v>
      </c>
      <c r="F1031" s="155">
        <v>24.578500000000002</v>
      </c>
      <c r="G1031" s="156"/>
      <c r="H1031" s="154"/>
      <c r="I1031" s="156">
        <f>ROUND(F1031*(G1031+H1031),2)</f>
        <v>0</v>
      </c>
      <c r="J1031" s="154">
        <f>ROUND(F1031*(N1031),2)</f>
        <v>0</v>
      </c>
      <c r="K1031" s="1">
        <f>ROUND(F1031*(O1031),2)</f>
        <v>0</v>
      </c>
      <c r="L1031" s="1"/>
      <c r="M1031" s="1">
        <f>ROUND(F1031*(G1031+H1031),2)</f>
        <v>0</v>
      </c>
      <c r="N1031" s="1">
        <v>0</v>
      </c>
      <c r="O1031" s="1"/>
      <c r="P1031" s="153">
        <f>ROUND(F1031*(R1031),3)</f>
        <v>0</v>
      </c>
      <c r="Q1031" s="160"/>
      <c r="R1031" s="160">
        <v>0</v>
      </c>
      <c r="S1031" s="153">
        <f>ROUND(F1031*(X1031),3)</f>
        <v>0</v>
      </c>
      <c r="X1031">
        <v>0</v>
      </c>
      <c r="Z1031">
        <v>0</v>
      </c>
    </row>
    <row r="1032" spans="1:26" ht="12" customHeight="1">
      <c r="A1032" s="154"/>
      <c r="B1032" s="154"/>
      <c r="C1032" s="158"/>
      <c r="D1032" s="158" t="s">
        <v>1246</v>
      </c>
      <c r="E1032" s="154"/>
      <c r="F1032" s="154"/>
      <c r="G1032" s="154"/>
      <c r="H1032" s="154"/>
      <c r="I1032" s="154"/>
      <c r="J1032" s="154"/>
      <c r="K1032" s="1"/>
      <c r="L1032" s="1"/>
      <c r="M1032" s="1"/>
      <c r="N1032" s="1"/>
      <c r="O1032" s="1"/>
      <c r="P1032" s="1"/>
      <c r="S1032" s="1"/>
    </row>
    <row r="1033" spans="1:26">
      <c r="A1033" s="154"/>
      <c r="B1033" s="154"/>
      <c r="C1033" s="154"/>
      <c r="D1033" s="154" t="s">
        <v>1247</v>
      </c>
      <c r="E1033" s="154"/>
      <c r="F1033" s="155">
        <v>11.518500000000001</v>
      </c>
      <c r="G1033" s="154"/>
      <c r="H1033" s="154"/>
      <c r="I1033" s="154"/>
      <c r="J1033" s="154"/>
      <c r="K1033" s="1"/>
      <c r="L1033" s="1"/>
      <c r="M1033" s="1"/>
      <c r="N1033" s="1"/>
      <c r="O1033" s="1"/>
      <c r="P1033" s="1"/>
      <c r="Q1033" t="s">
        <v>90</v>
      </c>
      <c r="S1033" s="1"/>
    </row>
    <row r="1034" spans="1:26" ht="12" customHeight="1">
      <c r="A1034" s="154"/>
      <c r="B1034" s="154"/>
      <c r="C1034" s="158"/>
      <c r="D1034" s="158" t="s">
        <v>1248</v>
      </c>
      <c r="E1034" s="154"/>
      <c r="F1034" s="154"/>
      <c r="G1034" s="154"/>
      <c r="H1034" s="154"/>
      <c r="I1034" s="154"/>
      <c r="J1034" s="154"/>
      <c r="K1034" s="1"/>
      <c r="L1034" s="1"/>
      <c r="M1034" s="1"/>
      <c r="N1034" s="1"/>
      <c r="O1034" s="1"/>
      <c r="P1034" s="1"/>
      <c r="S1034" s="1"/>
    </row>
    <row r="1035" spans="1:26">
      <c r="A1035" s="154"/>
      <c r="B1035" s="154"/>
      <c r="C1035" s="154"/>
      <c r="D1035" s="154" t="s">
        <v>1249</v>
      </c>
      <c r="E1035" s="154"/>
      <c r="F1035" s="155">
        <v>13.06</v>
      </c>
      <c r="G1035" s="154"/>
      <c r="H1035" s="154"/>
      <c r="I1035" s="154"/>
      <c r="J1035" s="154"/>
      <c r="K1035" s="1"/>
      <c r="L1035" s="1"/>
      <c r="M1035" s="1"/>
      <c r="N1035" s="1"/>
      <c r="O1035" s="1"/>
      <c r="P1035" s="1"/>
      <c r="S1035" s="1"/>
    </row>
    <row r="1036" spans="1:26" ht="35.1" customHeight="1">
      <c r="A1036" s="157">
        <v>271</v>
      </c>
      <c r="B1036" s="154" t="s">
        <v>1239</v>
      </c>
      <c r="C1036" s="159" t="s">
        <v>1240</v>
      </c>
      <c r="D1036" s="154" t="s">
        <v>1250</v>
      </c>
      <c r="E1036" s="154" t="s">
        <v>898</v>
      </c>
      <c r="F1036" s="155">
        <v>243.41</v>
      </c>
      <c r="G1036" s="156"/>
      <c r="H1036" s="154"/>
      <c r="I1036" s="156">
        <f>ROUND(F1036*(G1036+H1036),2)</f>
        <v>0</v>
      </c>
      <c r="J1036" s="154">
        <f>ROUND(F1036*(N1036),2)</f>
        <v>0</v>
      </c>
      <c r="K1036" s="1">
        <f>ROUND(F1036*(O1036),2)</f>
        <v>0</v>
      </c>
      <c r="L1036" s="1"/>
      <c r="M1036" s="1">
        <f>ROUND(F1036*(G1036+H1036),2)</f>
        <v>0</v>
      </c>
      <c r="N1036" s="1">
        <v>0</v>
      </c>
      <c r="O1036" s="1"/>
      <c r="P1036" s="153">
        <f>ROUND(F1036*(R1036),3)</f>
        <v>0</v>
      </c>
      <c r="Q1036" s="160"/>
      <c r="R1036" s="160">
        <v>0</v>
      </c>
      <c r="S1036" s="153">
        <f>ROUND(F1036*(X1036),3)</f>
        <v>0</v>
      </c>
      <c r="X1036">
        <v>0</v>
      </c>
      <c r="Z1036">
        <v>0</v>
      </c>
    </row>
    <row r="1037" spans="1:26">
      <c r="A1037" s="154"/>
      <c r="B1037" s="154"/>
      <c r="C1037" s="158"/>
      <c r="D1037" s="158" t="s">
        <v>1251</v>
      </c>
      <c r="E1037" s="154"/>
      <c r="F1037" s="155">
        <v>243.41</v>
      </c>
      <c r="G1037" s="154"/>
      <c r="H1037" s="154"/>
      <c r="I1037" s="154"/>
      <c r="J1037" s="154"/>
      <c r="K1037" s="1"/>
      <c r="L1037" s="1"/>
      <c r="M1037" s="1"/>
      <c r="N1037" s="1"/>
      <c r="O1037" s="1"/>
      <c r="P1037" s="1"/>
      <c r="S1037" s="1"/>
    </row>
    <row r="1038" spans="1:26" ht="24.95" customHeight="1">
      <c r="A1038" s="157">
        <v>272</v>
      </c>
      <c r="B1038" s="154" t="s">
        <v>1239</v>
      </c>
      <c r="C1038" s="159" t="s">
        <v>1240</v>
      </c>
      <c r="D1038" s="154" t="s">
        <v>1252</v>
      </c>
      <c r="E1038" s="154" t="s">
        <v>898</v>
      </c>
      <c r="F1038" s="155">
        <v>634.51499999999999</v>
      </c>
      <c r="G1038" s="156"/>
      <c r="H1038" s="154"/>
      <c r="I1038" s="156">
        <f>ROUND(F1038*(G1038+H1038),2)</f>
        <v>0</v>
      </c>
      <c r="J1038" s="154">
        <f>ROUND(F1038*(N1038),2)</f>
        <v>0</v>
      </c>
      <c r="K1038" s="1">
        <f>ROUND(F1038*(O1038),2)</f>
        <v>0</v>
      </c>
      <c r="L1038" s="1"/>
      <c r="M1038" s="1">
        <f>ROUND(F1038*(G1038+H1038),2)</f>
        <v>0</v>
      </c>
      <c r="N1038" s="1">
        <v>0</v>
      </c>
      <c r="O1038" s="1"/>
      <c r="P1038" s="153">
        <f>ROUND(F1038*(R1038),3)</f>
        <v>0</v>
      </c>
      <c r="Q1038" s="160"/>
      <c r="R1038" s="160">
        <v>0</v>
      </c>
      <c r="S1038" s="153">
        <f>ROUND(F1038*(X1038),3)</f>
        <v>0</v>
      </c>
      <c r="X1038">
        <v>0</v>
      </c>
      <c r="Z1038">
        <v>0</v>
      </c>
    </row>
    <row r="1039" spans="1:26">
      <c r="A1039" s="154"/>
      <c r="B1039" s="154"/>
      <c r="C1039" s="158"/>
      <c r="D1039" s="158" t="s">
        <v>1253</v>
      </c>
      <c r="E1039" s="154"/>
      <c r="F1039" s="155">
        <v>634.51499999999999</v>
      </c>
      <c r="G1039" s="154"/>
      <c r="H1039" s="154"/>
      <c r="I1039" s="154"/>
      <c r="J1039" s="154"/>
      <c r="K1039" s="1"/>
      <c r="L1039" s="1"/>
      <c r="M1039" s="1"/>
      <c r="N1039" s="1"/>
      <c r="O1039" s="1"/>
      <c r="P1039" s="1"/>
      <c r="S1039" s="1"/>
    </row>
    <row r="1040" spans="1:26" ht="35.1" customHeight="1">
      <c r="A1040" s="157">
        <v>273</v>
      </c>
      <c r="B1040" s="154" t="s">
        <v>644</v>
      </c>
      <c r="C1040" s="159" t="s">
        <v>1254</v>
      </c>
      <c r="D1040" s="154" t="s">
        <v>1255</v>
      </c>
      <c r="E1040" s="154" t="s">
        <v>1210</v>
      </c>
      <c r="F1040" s="155">
        <v>1</v>
      </c>
      <c r="G1040" s="156"/>
      <c r="H1040" s="154"/>
      <c r="I1040" s="156">
        <f t="shared" ref="I1040:I1046" si="12">ROUND(F1040*(G1040+H1040),2)</f>
        <v>0</v>
      </c>
      <c r="J1040" s="154">
        <f t="shared" ref="J1040:J1046" si="13">ROUND(F1040*(N1040),2)</f>
        <v>0</v>
      </c>
      <c r="K1040" s="1">
        <f t="shared" ref="K1040:K1046" si="14">ROUND(F1040*(O1040),2)</f>
        <v>0</v>
      </c>
      <c r="L1040" s="1"/>
      <c r="M1040" s="1">
        <f t="shared" ref="M1040:M1046" si="15">ROUND(F1040*(G1040+H1040),2)</f>
        <v>0</v>
      </c>
      <c r="N1040" s="1">
        <v>0</v>
      </c>
      <c r="O1040" s="1"/>
      <c r="P1040" s="153">
        <f t="shared" ref="P1040:P1046" si="16">ROUND(F1040*(R1040),3)</f>
        <v>1.7999999999999999E-2</v>
      </c>
      <c r="Q1040" s="160"/>
      <c r="R1040" s="160">
        <v>1.7697999999999998E-2</v>
      </c>
      <c r="S1040" s="153">
        <f t="shared" ref="S1040:S1046" si="17">ROUND(F1040*(X1040),3)</f>
        <v>0</v>
      </c>
      <c r="X1040">
        <v>0</v>
      </c>
      <c r="Z1040">
        <v>0</v>
      </c>
    </row>
    <row r="1041" spans="1:26" ht="24.95" customHeight="1">
      <c r="A1041" s="157">
        <v>274</v>
      </c>
      <c r="B1041" s="154" t="s">
        <v>644</v>
      </c>
      <c r="C1041" s="159" t="s">
        <v>1254</v>
      </c>
      <c r="D1041" s="154" t="s">
        <v>1256</v>
      </c>
      <c r="E1041" s="154" t="s">
        <v>1210</v>
      </c>
      <c r="F1041" s="155">
        <v>3</v>
      </c>
      <c r="G1041" s="156"/>
      <c r="H1041" s="154"/>
      <c r="I1041" s="156">
        <f t="shared" si="12"/>
        <v>0</v>
      </c>
      <c r="J1041" s="154">
        <f t="shared" si="13"/>
        <v>0</v>
      </c>
      <c r="K1041" s="1">
        <f t="shared" si="14"/>
        <v>0</v>
      </c>
      <c r="L1041" s="1"/>
      <c r="M1041" s="1">
        <f t="shared" si="15"/>
        <v>0</v>
      </c>
      <c r="N1041" s="1">
        <v>0</v>
      </c>
      <c r="O1041" s="1"/>
      <c r="P1041" s="153">
        <f t="shared" si="16"/>
        <v>5.2999999999999999E-2</v>
      </c>
      <c r="Q1041" s="160"/>
      <c r="R1041" s="160">
        <v>1.7697999999999998E-2</v>
      </c>
      <c r="S1041" s="153">
        <f t="shared" si="17"/>
        <v>0</v>
      </c>
      <c r="X1041">
        <v>0</v>
      </c>
      <c r="Z1041">
        <v>0</v>
      </c>
    </row>
    <row r="1042" spans="1:26" ht="24.95" customHeight="1">
      <c r="A1042" s="157">
        <v>275</v>
      </c>
      <c r="B1042" s="154" t="s">
        <v>644</v>
      </c>
      <c r="C1042" s="159" t="s">
        <v>1254</v>
      </c>
      <c r="D1042" s="154" t="s">
        <v>1257</v>
      </c>
      <c r="E1042" s="154" t="s">
        <v>1210</v>
      </c>
      <c r="F1042" s="155">
        <v>1</v>
      </c>
      <c r="G1042" s="156"/>
      <c r="H1042" s="154"/>
      <c r="I1042" s="156">
        <f t="shared" si="12"/>
        <v>0</v>
      </c>
      <c r="J1042" s="154">
        <f t="shared" si="13"/>
        <v>0</v>
      </c>
      <c r="K1042" s="1">
        <f t="shared" si="14"/>
        <v>0</v>
      </c>
      <c r="L1042" s="1"/>
      <c r="M1042" s="1">
        <f t="shared" si="15"/>
        <v>0</v>
      </c>
      <c r="N1042" s="1">
        <v>0</v>
      </c>
      <c r="O1042" s="1"/>
      <c r="P1042" s="153">
        <f t="shared" si="16"/>
        <v>1.7999999999999999E-2</v>
      </c>
      <c r="Q1042" s="160"/>
      <c r="R1042" s="160">
        <v>1.7697999999999998E-2</v>
      </c>
      <c r="S1042" s="153">
        <f t="shared" si="17"/>
        <v>0</v>
      </c>
      <c r="X1042">
        <v>0</v>
      </c>
      <c r="Z1042">
        <v>0</v>
      </c>
    </row>
    <row r="1043" spans="1:26" ht="35.1" customHeight="1">
      <c r="A1043" s="157">
        <v>276</v>
      </c>
      <c r="B1043" s="154" t="s">
        <v>644</v>
      </c>
      <c r="C1043" s="159" t="s">
        <v>1254</v>
      </c>
      <c r="D1043" s="154" t="s">
        <v>1258</v>
      </c>
      <c r="E1043" s="154" t="s">
        <v>1210</v>
      </c>
      <c r="F1043" s="155">
        <v>1</v>
      </c>
      <c r="G1043" s="156"/>
      <c r="H1043" s="154"/>
      <c r="I1043" s="156">
        <f t="shared" si="12"/>
        <v>0</v>
      </c>
      <c r="J1043" s="154">
        <f t="shared" si="13"/>
        <v>0</v>
      </c>
      <c r="K1043" s="1">
        <f t="shared" si="14"/>
        <v>0</v>
      </c>
      <c r="L1043" s="1"/>
      <c r="M1043" s="1">
        <f t="shared" si="15"/>
        <v>0</v>
      </c>
      <c r="N1043" s="1">
        <v>0</v>
      </c>
      <c r="O1043" s="1"/>
      <c r="P1043" s="153">
        <f t="shared" si="16"/>
        <v>1.7999999999999999E-2</v>
      </c>
      <c r="Q1043" s="160"/>
      <c r="R1043" s="160">
        <v>1.7697999999999998E-2</v>
      </c>
      <c r="S1043" s="153">
        <f t="shared" si="17"/>
        <v>0</v>
      </c>
      <c r="X1043">
        <v>0</v>
      </c>
      <c r="Z1043">
        <v>0</v>
      </c>
    </row>
    <row r="1044" spans="1:26" ht="35.1" customHeight="1">
      <c r="A1044" s="157">
        <v>277</v>
      </c>
      <c r="B1044" s="154" t="s">
        <v>644</v>
      </c>
      <c r="C1044" s="159" t="s">
        <v>1254</v>
      </c>
      <c r="D1044" s="154" t="s">
        <v>1259</v>
      </c>
      <c r="E1044" s="154" t="s">
        <v>1210</v>
      </c>
      <c r="F1044" s="155">
        <v>2</v>
      </c>
      <c r="G1044" s="156"/>
      <c r="H1044" s="154"/>
      <c r="I1044" s="156">
        <f t="shared" si="12"/>
        <v>0</v>
      </c>
      <c r="J1044" s="154">
        <f t="shared" si="13"/>
        <v>0</v>
      </c>
      <c r="K1044" s="1">
        <f t="shared" si="14"/>
        <v>0</v>
      </c>
      <c r="L1044" s="1"/>
      <c r="M1044" s="1">
        <f t="shared" si="15"/>
        <v>0</v>
      </c>
      <c r="N1044" s="1">
        <v>0</v>
      </c>
      <c r="O1044" s="1"/>
      <c r="P1044" s="153">
        <f t="shared" si="16"/>
        <v>3.5000000000000003E-2</v>
      </c>
      <c r="Q1044" s="160"/>
      <c r="R1044" s="160">
        <v>1.7697999999999998E-2</v>
      </c>
      <c r="S1044" s="153">
        <f t="shared" si="17"/>
        <v>0</v>
      </c>
      <c r="X1044">
        <v>0</v>
      </c>
      <c r="Z1044">
        <v>0</v>
      </c>
    </row>
    <row r="1045" spans="1:26" ht="35.1" customHeight="1">
      <c r="A1045" s="157">
        <v>278</v>
      </c>
      <c r="B1045" s="154" t="s">
        <v>644</v>
      </c>
      <c r="C1045" s="159" t="s">
        <v>1254</v>
      </c>
      <c r="D1045" s="154" t="s">
        <v>1260</v>
      </c>
      <c r="E1045" s="154" t="s">
        <v>1210</v>
      </c>
      <c r="F1045" s="155">
        <v>3</v>
      </c>
      <c r="G1045" s="156"/>
      <c r="H1045" s="154"/>
      <c r="I1045" s="156">
        <f t="shared" si="12"/>
        <v>0</v>
      </c>
      <c r="J1045" s="154">
        <f t="shared" si="13"/>
        <v>0</v>
      </c>
      <c r="K1045" s="1">
        <f t="shared" si="14"/>
        <v>0</v>
      </c>
      <c r="L1045" s="1"/>
      <c r="M1045" s="1">
        <f t="shared" si="15"/>
        <v>0</v>
      </c>
      <c r="N1045" s="1">
        <v>0</v>
      </c>
      <c r="O1045" s="1"/>
      <c r="P1045" s="153">
        <f t="shared" si="16"/>
        <v>5.2999999999999999E-2</v>
      </c>
      <c r="Q1045" s="160"/>
      <c r="R1045" s="160">
        <v>1.7697999999999998E-2</v>
      </c>
      <c r="S1045" s="153">
        <f t="shared" si="17"/>
        <v>0</v>
      </c>
      <c r="X1045">
        <v>0</v>
      </c>
      <c r="Z1045">
        <v>0</v>
      </c>
    </row>
    <row r="1046" spans="1:26" ht="24.95" customHeight="1">
      <c r="A1046" s="157">
        <v>279</v>
      </c>
      <c r="B1046" s="154" t="s">
        <v>1060</v>
      </c>
      <c r="C1046" s="159" t="s">
        <v>1061</v>
      </c>
      <c r="D1046" s="154" t="s">
        <v>1261</v>
      </c>
      <c r="E1046" s="154" t="s">
        <v>312</v>
      </c>
      <c r="F1046" s="155">
        <v>1.2980000000000003</v>
      </c>
      <c r="G1046" s="156"/>
      <c r="H1046" s="154"/>
      <c r="I1046" s="156">
        <f t="shared" si="12"/>
        <v>0</v>
      </c>
      <c r="J1046" s="154">
        <f t="shared" si="13"/>
        <v>0</v>
      </c>
      <c r="K1046" s="1">
        <f t="shared" si="14"/>
        <v>0</v>
      </c>
      <c r="L1046" s="1"/>
      <c r="M1046" s="1">
        <f t="shared" si="15"/>
        <v>0</v>
      </c>
      <c r="N1046" s="1">
        <v>0</v>
      </c>
      <c r="O1046" s="1"/>
      <c r="P1046" s="153">
        <f t="shared" si="16"/>
        <v>0.71399999999999997</v>
      </c>
      <c r="Q1046" s="160"/>
      <c r="R1046" s="160">
        <v>0.55000000000000004</v>
      </c>
      <c r="S1046" s="153">
        <f t="shared" si="17"/>
        <v>0</v>
      </c>
      <c r="X1046">
        <v>0</v>
      </c>
      <c r="Z1046">
        <v>0</v>
      </c>
    </row>
    <row r="1047" spans="1:26">
      <c r="A1047" s="154"/>
      <c r="B1047" s="154"/>
      <c r="C1047" s="158"/>
      <c r="D1047" s="158" t="s">
        <v>1262</v>
      </c>
      <c r="E1047" s="154"/>
      <c r="F1047" s="155">
        <v>3.3000000000000008E-2</v>
      </c>
      <c r="G1047" s="154"/>
      <c r="H1047" s="154"/>
      <c r="I1047" s="154"/>
      <c r="J1047" s="154"/>
      <c r="K1047" s="1"/>
      <c r="L1047" s="1"/>
      <c r="M1047" s="1"/>
      <c r="N1047" s="1"/>
      <c r="O1047" s="1"/>
      <c r="P1047" s="1"/>
      <c r="S1047" s="1"/>
    </row>
    <row r="1048" spans="1:26">
      <c r="A1048" s="154"/>
      <c r="B1048" s="154"/>
      <c r="C1048" s="158"/>
      <c r="D1048" s="158" t="s">
        <v>1263</v>
      </c>
      <c r="E1048" s="154"/>
      <c r="F1048" s="155">
        <v>1.2650000000000003</v>
      </c>
      <c r="G1048" s="154"/>
      <c r="H1048" s="154"/>
      <c r="I1048" s="154"/>
      <c r="J1048" s="154"/>
      <c r="K1048" s="1"/>
      <c r="L1048" s="1"/>
      <c r="M1048" s="1"/>
      <c r="N1048" s="1"/>
      <c r="O1048" s="1"/>
      <c r="P1048" s="1"/>
      <c r="S1048" s="1"/>
    </row>
    <row r="1049" spans="1:26">
      <c r="A1049" s="144"/>
      <c r="B1049" s="144"/>
      <c r="C1049" s="144"/>
      <c r="D1049" s="144" t="s">
        <v>64</v>
      </c>
      <c r="E1049" s="144"/>
      <c r="F1049" s="144"/>
      <c r="G1049" s="146">
        <f>ROUND((SUM(L1004:L1048))/1,2)</f>
        <v>0</v>
      </c>
      <c r="H1049" s="146">
        <f>ROUND((SUM(M1004:M1048))/1,2)</f>
        <v>0</v>
      </c>
      <c r="I1049" s="146">
        <f>ROUND((SUM(I1004:I1048))/1,2)</f>
        <v>0</v>
      </c>
      <c r="J1049" s="144"/>
      <c r="K1049" s="144"/>
      <c r="L1049" s="144">
        <f>ROUND((SUM(L1004:L1048))/1,2)</f>
        <v>0</v>
      </c>
      <c r="M1049" s="144">
        <f>ROUND((SUM(M1004:M1048))/1,2)</f>
        <v>0</v>
      </c>
      <c r="N1049" s="144"/>
      <c r="O1049" s="144"/>
      <c r="P1049" s="161">
        <f>ROUND((SUM(P1004:P1048))/1,2)</f>
        <v>0.91</v>
      </c>
      <c r="Q1049" s="142"/>
      <c r="R1049" s="142"/>
      <c r="S1049" s="161">
        <f>ROUND((SUM(S1004:S1048))/1,2)</f>
        <v>0.01</v>
      </c>
      <c r="T1049" s="142"/>
      <c r="U1049" s="142"/>
      <c r="V1049" s="142"/>
      <c r="W1049" s="142"/>
      <c r="X1049" s="142"/>
      <c r="Y1049" s="142"/>
      <c r="Z1049" s="142"/>
    </row>
    <row r="1050" spans="1:2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S1050" s="1"/>
    </row>
    <row r="1051" spans="1:26">
      <c r="A1051" s="144"/>
      <c r="B1051" s="144"/>
      <c r="C1051" s="144"/>
      <c r="D1051" s="144" t="s">
        <v>65</v>
      </c>
      <c r="E1051" s="144"/>
      <c r="F1051" s="144"/>
      <c r="G1051" s="144"/>
      <c r="H1051" s="144"/>
      <c r="I1051" s="144"/>
      <c r="J1051" s="144"/>
      <c r="K1051" s="144"/>
      <c r="L1051" s="144"/>
      <c r="M1051" s="144"/>
      <c r="N1051" s="144"/>
      <c r="O1051" s="144"/>
      <c r="P1051" s="144"/>
      <c r="Q1051" s="142"/>
      <c r="R1051" s="142"/>
      <c r="S1051" s="144"/>
      <c r="T1051" s="142"/>
      <c r="U1051" s="142"/>
      <c r="V1051" s="142"/>
      <c r="W1051" s="142"/>
      <c r="X1051" s="142"/>
      <c r="Y1051" s="142"/>
      <c r="Z1051" s="142"/>
    </row>
    <row r="1052" spans="1:26" ht="24.95" customHeight="1">
      <c r="A1052" s="157">
        <v>280</v>
      </c>
      <c r="B1052" s="154" t="s">
        <v>1264</v>
      </c>
      <c r="C1052" s="159" t="s">
        <v>1265</v>
      </c>
      <c r="D1052" s="154" t="s">
        <v>1266</v>
      </c>
      <c r="E1052" s="154" t="s">
        <v>248</v>
      </c>
      <c r="F1052" s="155">
        <v>13.986000000000001</v>
      </c>
      <c r="G1052" s="156"/>
      <c r="H1052" s="154"/>
      <c r="I1052" s="156">
        <f>ROUND(F1052*(G1052+H1052),2)</f>
        <v>0</v>
      </c>
      <c r="J1052" s="154">
        <f>ROUND(F1052*(N1052),2)</f>
        <v>0</v>
      </c>
      <c r="K1052" s="1">
        <f>ROUND(F1052*(O1052),2)</f>
        <v>0</v>
      </c>
      <c r="L1052" s="1"/>
      <c r="M1052" s="1">
        <f>ROUND(F1052*(G1052+H1052),2)</f>
        <v>0</v>
      </c>
      <c r="N1052" s="1">
        <v>0</v>
      </c>
      <c r="O1052" s="1"/>
      <c r="P1052" s="153">
        <f>ROUND(F1052*(R1052),3)</f>
        <v>0.84899999999999998</v>
      </c>
      <c r="Q1052" s="160"/>
      <c r="R1052" s="160">
        <v>6.0679999999999998E-2</v>
      </c>
      <c r="S1052" s="153">
        <f>ROUND(F1052*(X1052),3)</f>
        <v>0</v>
      </c>
      <c r="X1052">
        <v>0</v>
      </c>
      <c r="Z1052">
        <v>0</v>
      </c>
    </row>
    <row r="1053" spans="1:26" ht="12" customHeight="1">
      <c r="A1053" s="154"/>
      <c r="B1053" s="154"/>
      <c r="C1053" s="158"/>
      <c r="D1053" s="158" t="s">
        <v>1267</v>
      </c>
      <c r="E1053" s="154"/>
      <c r="F1053" s="154"/>
      <c r="G1053" s="154"/>
      <c r="H1053" s="154"/>
      <c r="I1053" s="154"/>
      <c r="J1053" s="154"/>
      <c r="K1053" s="1"/>
      <c r="L1053" s="1"/>
      <c r="M1053" s="1"/>
      <c r="N1053" s="1"/>
      <c r="O1053" s="1"/>
      <c r="P1053" s="1"/>
      <c r="S1053" s="1"/>
    </row>
    <row r="1054" spans="1:26">
      <c r="A1054" s="154"/>
      <c r="B1054" s="154"/>
      <c r="C1054" s="154"/>
      <c r="D1054" s="154" t="s">
        <v>1268</v>
      </c>
      <c r="E1054" s="154"/>
      <c r="F1054" s="155">
        <v>13.986000000000001</v>
      </c>
      <c r="G1054" s="154"/>
      <c r="H1054" s="154"/>
      <c r="I1054" s="154"/>
      <c r="J1054" s="154"/>
      <c r="K1054" s="1"/>
      <c r="L1054" s="1"/>
      <c r="M1054" s="1"/>
      <c r="N1054" s="1"/>
      <c r="O1054" s="1"/>
      <c r="P1054" s="1"/>
      <c r="Q1054" t="s">
        <v>90</v>
      </c>
      <c r="S1054" s="1"/>
    </row>
    <row r="1055" spans="1:26" ht="24.95" customHeight="1">
      <c r="A1055" s="157">
        <v>281</v>
      </c>
      <c r="B1055" s="154" t="s">
        <v>1264</v>
      </c>
      <c r="C1055" s="159" t="s">
        <v>1269</v>
      </c>
      <c r="D1055" s="154" t="s">
        <v>1270</v>
      </c>
      <c r="E1055" s="154" t="s">
        <v>248</v>
      </c>
      <c r="F1055" s="155">
        <v>14.869</v>
      </c>
      <c r="G1055" s="156"/>
      <c r="H1055" s="154"/>
      <c r="I1055" s="156">
        <f>ROUND(F1055*(G1055+H1055),2)</f>
        <v>0</v>
      </c>
      <c r="J1055" s="154">
        <f>ROUND(F1055*(N1055),2)</f>
        <v>0</v>
      </c>
      <c r="K1055" s="1">
        <f>ROUND(F1055*(O1055),2)</f>
        <v>0</v>
      </c>
      <c r="L1055" s="1"/>
      <c r="M1055" s="1">
        <f>ROUND(F1055*(G1055+H1055),2)</f>
        <v>0</v>
      </c>
      <c r="N1055" s="1">
        <v>0</v>
      </c>
      <c r="O1055" s="1"/>
      <c r="P1055" s="153">
        <f>ROUND(F1055*(R1055),3)</f>
        <v>0.114</v>
      </c>
      <c r="Q1055" s="160"/>
      <c r="R1055" s="160">
        <v>7.6600000000000001E-3</v>
      </c>
      <c r="S1055" s="153">
        <f>ROUND(F1055*(X1055),3)</f>
        <v>0</v>
      </c>
      <c r="X1055">
        <v>0</v>
      </c>
      <c r="Z1055">
        <v>0</v>
      </c>
    </row>
    <row r="1056" spans="1:26" ht="12" customHeight="1">
      <c r="A1056" s="154"/>
      <c r="B1056" s="154"/>
      <c r="C1056" s="158"/>
      <c r="D1056" s="158" t="s">
        <v>1267</v>
      </c>
      <c r="E1056" s="154"/>
      <c r="F1056" s="154"/>
      <c r="G1056" s="154"/>
      <c r="H1056" s="154"/>
      <c r="I1056" s="154"/>
      <c r="J1056" s="154"/>
      <c r="K1056" s="1"/>
      <c r="L1056" s="1"/>
      <c r="M1056" s="1"/>
      <c r="N1056" s="1"/>
      <c r="O1056" s="1"/>
      <c r="P1056" s="1"/>
      <c r="S1056" s="1"/>
    </row>
    <row r="1057" spans="1:26">
      <c r="A1057" s="154"/>
      <c r="B1057" s="154"/>
      <c r="C1057" s="154"/>
      <c r="D1057" s="154" t="s">
        <v>1271</v>
      </c>
      <c r="E1057" s="154"/>
      <c r="F1057" s="155">
        <v>14.869</v>
      </c>
      <c r="G1057" s="154"/>
      <c r="H1057" s="154"/>
      <c r="I1057" s="154"/>
      <c r="J1057" s="154"/>
      <c r="K1057" s="1"/>
      <c r="L1057" s="1"/>
      <c r="M1057" s="1"/>
      <c r="N1057" s="1"/>
      <c r="O1057" s="1"/>
      <c r="P1057" s="1"/>
      <c r="Q1057" t="s">
        <v>90</v>
      </c>
      <c r="S1057" s="1"/>
    </row>
    <row r="1058" spans="1:26" ht="24.95" customHeight="1">
      <c r="A1058" s="157">
        <v>282</v>
      </c>
      <c r="B1058" s="154" t="s">
        <v>1264</v>
      </c>
      <c r="C1058" s="159" t="s">
        <v>1272</v>
      </c>
      <c r="D1058" s="154" t="s">
        <v>1273</v>
      </c>
      <c r="E1058" s="154" t="s">
        <v>642</v>
      </c>
      <c r="F1058" s="155">
        <v>14.79</v>
      </c>
      <c r="G1058" s="156"/>
      <c r="H1058" s="154"/>
      <c r="I1058" s="156">
        <f>ROUND(F1058*(G1058+H1058),2)</f>
        <v>0</v>
      </c>
      <c r="J1058" s="154">
        <f>ROUND(F1058*(N1058),2)</f>
        <v>0</v>
      </c>
      <c r="K1058" s="1">
        <f>ROUND(F1058*(O1058),2)</f>
        <v>0</v>
      </c>
      <c r="L1058" s="1"/>
      <c r="M1058" s="1">
        <f>ROUND(F1058*(G1058+H1058),2)</f>
        <v>0</v>
      </c>
      <c r="N1058" s="1">
        <v>0</v>
      </c>
      <c r="O1058" s="1"/>
      <c r="P1058" s="153">
        <f>ROUND(F1058*(R1058),3)</f>
        <v>0.09</v>
      </c>
      <c r="Q1058" s="160"/>
      <c r="R1058" s="160">
        <v>6.1149200000000003E-3</v>
      </c>
      <c r="S1058" s="153">
        <f>ROUND(F1058*(X1058),3)</f>
        <v>0</v>
      </c>
      <c r="X1058">
        <v>0</v>
      </c>
      <c r="Z1058">
        <v>0</v>
      </c>
    </row>
    <row r="1059" spans="1:26">
      <c r="A1059" s="154"/>
      <c r="B1059" s="154"/>
      <c r="C1059" s="158"/>
      <c r="D1059" s="158" t="s">
        <v>1274</v>
      </c>
      <c r="E1059" s="154"/>
      <c r="F1059" s="155">
        <v>14.79</v>
      </c>
      <c r="G1059" s="154"/>
      <c r="H1059" s="154"/>
      <c r="I1059" s="154"/>
      <c r="J1059" s="154"/>
      <c r="K1059" s="1"/>
      <c r="L1059" s="1"/>
      <c r="M1059" s="1"/>
      <c r="N1059" s="1"/>
      <c r="O1059" s="1"/>
      <c r="P1059" s="1"/>
      <c r="Q1059" t="s">
        <v>90</v>
      </c>
      <c r="S1059" s="1"/>
    </row>
    <row r="1060" spans="1:26" ht="24.95" customHeight="1">
      <c r="A1060" s="157">
        <v>283</v>
      </c>
      <c r="B1060" s="154" t="s">
        <v>1264</v>
      </c>
      <c r="C1060" s="159" t="s">
        <v>1275</v>
      </c>
      <c r="D1060" s="154" t="s">
        <v>1276</v>
      </c>
      <c r="E1060" s="154" t="s">
        <v>267</v>
      </c>
      <c r="F1060" s="155">
        <v>174.06799999999998</v>
      </c>
      <c r="G1060" s="156"/>
      <c r="H1060" s="154"/>
      <c r="I1060" s="156">
        <f>ROUND(F1060*(G1060+H1060),2)</f>
        <v>0</v>
      </c>
      <c r="J1060" s="154">
        <f>ROUND(F1060*(N1060),2)</f>
        <v>0</v>
      </c>
      <c r="K1060" s="1">
        <f>ROUND(F1060*(O1060),2)</f>
        <v>0</v>
      </c>
      <c r="L1060" s="1"/>
      <c r="M1060" s="1">
        <f>ROUND(F1060*(G1060+H1060),2)</f>
        <v>0</v>
      </c>
      <c r="N1060" s="1">
        <v>0</v>
      </c>
      <c r="O1060" s="1"/>
      <c r="P1060" s="153">
        <f>ROUND(F1060*(R1060),3)</f>
        <v>0.104</v>
      </c>
      <c r="Q1060" s="160"/>
      <c r="R1060" s="160">
        <v>5.9999999999999995E-4</v>
      </c>
      <c r="S1060" s="153">
        <f>ROUND(F1060*(X1060),3)</f>
        <v>0</v>
      </c>
      <c r="X1060">
        <v>0</v>
      </c>
      <c r="Z1060">
        <v>0</v>
      </c>
    </row>
    <row r="1061" spans="1:26" ht="12" customHeight="1">
      <c r="A1061" s="154"/>
      <c r="B1061" s="154"/>
      <c r="C1061" s="158"/>
      <c r="D1061" s="158" t="s">
        <v>1277</v>
      </c>
      <c r="E1061" s="154"/>
      <c r="F1061" s="154"/>
      <c r="G1061" s="154"/>
      <c r="H1061" s="154"/>
      <c r="I1061" s="154"/>
      <c r="J1061" s="154"/>
      <c r="K1061" s="1"/>
      <c r="L1061" s="1"/>
      <c r="M1061" s="1"/>
      <c r="N1061" s="1"/>
      <c r="O1061" s="1"/>
      <c r="P1061" s="1"/>
      <c r="S1061" s="1"/>
    </row>
    <row r="1062" spans="1:26">
      <c r="A1062" s="154"/>
      <c r="B1062" s="154"/>
      <c r="C1062" s="154"/>
      <c r="D1062" s="154" t="s">
        <v>1278</v>
      </c>
      <c r="E1062" s="154"/>
      <c r="F1062" s="155">
        <v>4.3000000000000007</v>
      </c>
      <c r="G1062" s="154"/>
      <c r="H1062" s="154"/>
      <c r="I1062" s="154"/>
      <c r="J1062" s="154"/>
      <c r="K1062" s="1"/>
      <c r="L1062" s="1"/>
      <c r="M1062" s="1"/>
      <c r="N1062" s="1"/>
      <c r="O1062" s="1"/>
      <c r="P1062" s="1"/>
      <c r="S1062" s="1"/>
    </row>
    <row r="1063" spans="1:26" ht="12" customHeight="1">
      <c r="A1063" s="154"/>
      <c r="B1063" s="154"/>
      <c r="C1063" s="158"/>
      <c r="D1063" s="158" t="s">
        <v>368</v>
      </c>
      <c r="E1063" s="154"/>
      <c r="F1063" s="154"/>
      <c r="G1063" s="154"/>
      <c r="H1063" s="154"/>
      <c r="I1063" s="154"/>
      <c r="J1063" s="154"/>
      <c r="K1063" s="1"/>
      <c r="L1063" s="1"/>
      <c r="M1063" s="1"/>
      <c r="N1063" s="1"/>
      <c r="O1063" s="1"/>
      <c r="P1063" s="1"/>
      <c r="S1063" s="1"/>
    </row>
    <row r="1064" spans="1:26">
      <c r="A1064" s="154"/>
      <c r="B1064" s="154"/>
      <c r="C1064" s="154"/>
      <c r="D1064" s="154" t="s">
        <v>1279</v>
      </c>
      <c r="E1064" s="154"/>
      <c r="F1064" s="155">
        <v>3.72</v>
      </c>
      <c r="G1064" s="154"/>
      <c r="H1064" s="154"/>
      <c r="I1064" s="154"/>
      <c r="J1064" s="154"/>
      <c r="K1064" s="1"/>
      <c r="L1064" s="1"/>
      <c r="M1064" s="1"/>
      <c r="N1064" s="1"/>
      <c r="O1064" s="1"/>
      <c r="P1064" s="1"/>
      <c r="S1064" s="1"/>
    </row>
    <row r="1065" spans="1:26" ht="12" customHeight="1">
      <c r="A1065" s="154"/>
      <c r="B1065" s="154"/>
      <c r="C1065" s="158"/>
      <c r="D1065" s="158" t="s">
        <v>380</v>
      </c>
      <c r="E1065" s="154"/>
      <c r="F1065" s="154"/>
      <c r="G1065" s="154"/>
      <c r="H1065" s="154"/>
      <c r="I1065" s="154"/>
      <c r="J1065" s="154"/>
      <c r="K1065" s="1"/>
      <c r="L1065" s="1"/>
      <c r="M1065" s="1"/>
      <c r="N1065" s="1"/>
      <c r="O1065" s="1"/>
      <c r="P1065" s="1"/>
      <c r="S1065" s="1"/>
    </row>
    <row r="1066" spans="1:26">
      <c r="A1066" s="154"/>
      <c r="B1066" s="154"/>
      <c r="C1066" s="154"/>
      <c r="D1066" s="154" t="s">
        <v>1280</v>
      </c>
      <c r="E1066" s="154"/>
      <c r="F1066" s="155">
        <v>4.18</v>
      </c>
      <c r="G1066" s="154"/>
      <c r="H1066" s="154"/>
      <c r="I1066" s="154"/>
      <c r="J1066" s="154"/>
      <c r="K1066" s="1"/>
      <c r="L1066" s="1"/>
      <c r="M1066" s="1"/>
      <c r="N1066" s="1"/>
      <c r="O1066" s="1"/>
      <c r="P1066" s="1"/>
      <c r="S1066" s="1"/>
    </row>
    <row r="1067" spans="1:26" ht="12" customHeight="1">
      <c r="A1067" s="154"/>
      <c r="B1067" s="154"/>
      <c r="C1067" s="158"/>
      <c r="D1067" s="158" t="s">
        <v>394</v>
      </c>
      <c r="E1067" s="154"/>
      <c r="F1067" s="154"/>
      <c r="G1067" s="154"/>
      <c r="H1067" s="154"/>
      <c r="I1067" s="154"/>
      <c r="J1067" s="154"/>
      <c r="K1067" s="1"/>
      <c r="L1067" s="1"/>
      <c r="M1067" s="1"/>
      <c r="N1067" s="1"/>
      <c r="O1067" s="1"/>
      <c r="P1067" s="1"/>
      <c r="S1067" s="1"/>
    </row>
    <row r="1068" spans="1:26">
      <c r="A1068" s="154"/>
      <c r="B1068" s="154"/>
      <c r="C1068" s="154"/>
      <c r="D1068" s="154" t="s">
        <v>1281</v>
      </c>
      <c r="E1068" s="154"/>
      <c r="F1068" s="155">
        <v>3.8000000000000003</v>
      </c>
      <c r="G1068" s="154"/>
      <c r="H1068" s="154"/>
      <c r="I1068" s="154"/>
      <c r="J1068" s="154"/>
      <c r="K1068" s="1"/>
      <c r="L1068" s="1"/>
      <c r="M1068" s="1"/>
      <c r="N1068" s="1"/>
      <c r="O1068" s="1"/>
      <c r="P1068" s="1"/>
      <c r="S1068" s="1"/>
    </row>
    <row r="1069" spans="1:26" ht="12" customHeight="1">
      <c r="A1069" s="154"/>
      <c r="B1069" s="154"/>
      <c r="C1069" s="158"/>
      <c r="D1069" s="158" t="s">
        <v>404</v>
      </c>
      <c r="E1069" s="154"/>
      <c r="F1069" s="154"/>
      <c r="G1069" s="154"/>
      <c r="H1069" s="154"/>
      <c r="I1069" s="154"/>
      <c r="J1069" s="154"/>
      <c r="K1069" s="1"/>
      <c r="L1069" s="1"/>
      <c r="M1069" s="1"/>
      <c r="N1069" s="1"/>
      <c r="O1069" s="1"/>
      <c r="P1069" s="1"/>
      <c r="S1069" s="1"/>
    </row>
    <row r="1070" spans="1:26">
      <c r="A1070" s="154"/>
      <c r="B1070" s="154"/>
      <c r="C1070" s="154"/>
      <c r="D1070" s="154" t="s">
        <v>1282</v>
      </c>
      <c r="E1070" s="154"/>
      <c r="F1070" s="155">
        <v>9.3999999999999986</v>
      </c>
      <c r="G1070" s="154"/>
      <c r="H1070" s="154"/>
      <c r="I1070" s="154"/>
      <c r="J1070" s="154"/>
      <c r="K1070" s="1"/>
      <c r="L1070" s="1"/>
      <c r="M1070" s="1"/>
      <c r="N1070" s="1"/>
      <c r="O1070" s="1"/>
      <c r="P1070" s="1"/>
      <c r="S1070" s="1"/>
    </row>
    <row r="1071" spans="1:26" ht="12" customHeight="1">
      <c r="A1071" s="154"/>
      <c r="B1071" s="154"/>
      <c r="C1071" s="158"/>
      <c r="D1071" s="158" t="s">
        <v>416</v>
      </c>
      <c r="E1071" s="154"/>
      <c r="F1071" s="154"/>
      <c r="G1071" s="154"/>
      <c r="H1071" s="154"/>
      <c r="I1071" s="154"/>
      <c r="J1071" s="154"/>
      <c r="K1071" s="1"/>
      <c r="L1071" s="1"/>
      <c r="M1071" s="1"/>
      <c r="N1071" s="1"/>
      <c r="O1071" s="1"/>
      <c r="P1071" s="1"/>
      <c r="S1071" s="1"/>
    </row>
    <row r="1072" spans="1:26">
      <c r="A1072" s="154"/>
      <c r="B1072" s="154"/>
      <c r="C1072" s="154"/>
      <c r="D1072" s="154" t="s">
        <v>1283</v>
      </c>
      <c r="E1072" s="154"/>
      <c r="F1072" s="155">
        <v>5.5</v>
      </c>
      <c r="G1072" s="154"/>
      <c r="H1072" s="154"/>
      <c r="I1072" s="154"/>
      <c r="J1072" s="154"/>
      <c r="K1072" s="1"/>
      <c r="L1072" s="1"/>
      <c r="M1072" s="1"/>
      <c r="N1072" s="1"/>
      <c r="O1072" s="1"/>
      <c r="P1072" s="1"/>
      <c r="S1072" s="1"/>
    </row>
    <row r="1073" spans="1:19" ht="12" customHeight="1">
      <c r="A1073" s="154"/>
      <c r="B1073" s="154"/>
      <c r="C1073" s="158"/>
      <c r="D1073" s="158" t="s">
        <v>418</v>
      </c>
      <c r="E1073" s="154"/>
      <c r="F1073" s="154"/>
      <c r="G1073" s="154"/>
      <c r="H1073" s="154"/>
      <c r="I1073" s="154"/>
      <c r="J1073" s="154"/>
      <c r="K1073" s="1"/>
      <c r="L1073" s="1"/>
      <c r="M1073" s="1"/>
      <c r="N1073" s="1"/>
      <c r="O1073" s="1"/>
      <c r="P1073" s="1"/>
      <c r="S1073" s="1"/>
    </row>
    <row r="1074" spans="1:19">
      <c r="A1074" s="154"/>
      <c r="B1074" s="154"/>
      <c r="C1074" s="154"/>
      <c r="D1074" s="154" t="s">
        <v>1284</v>
      </c>
      <c r="E1074" s="154"/>
      <c r="F1074" s="155">
        <v>11.31</v>
      </c>
      <c r="G1074" s="154"/>
      <c r="H1074" s="154"/>
      <c r="I1074" s="154"/>
      <c r="J1074" s="154"/>
      <c r="K1074" s="1"/>
      <c r="L1074" s="1"/>
      <c r="M1074" s="1"/>
      <c r="N1074" s="1"/>
      <c r="O1074" s="1"/>
      <c r="P1074" s="1"/>
      <c r="S1074" s="1"/>
    </row>
    <row r="1075" spans="1:19" ht="12" customHeight="1">
      <c r="A1075" s="154"/>
      <c r="B1075" s="154"/>
      <c r="C1075" s="158"/>
      <c r="D1075" s="158" t="s">
        <v>422</v>
      </c>
      <c r="E1075" s="154"/>
      <c r="F1075" s="154"/>
      <c r="G1075" s="154"/>
      <c r="H1075" s="154"/>
      <c r="I1075" s="154"/>
      <c r="J1075" s="154"/>
      <c r="K1075" s="1"/>
      <c r="L1075" s="1"/>
      <c r="M1075" s="1"/>
      <c r="N1075" s="1"/>
      <c r="O1075" s="1"/>
      <c r="P1075" s="1"/>
      <c r="S1075" s="1"/>
    </row>
    <row r="1076" spans="1:19" ht="24" customHeight="1">
      <c r="A1076" s="154"/>
      <c r="B1076" s="154"/>
      <c r="C1076" s="154"/>
      <c r="D1076" s="154" t="s">
        <v>1285</v>
      </c>
      <c r="E1076" s="154"/>
      <c r="F1076" s="155">
        <v>39.407999999999994</v>
      </c>
      <c r="G1076" s="154"/>
      <c r="H1076" s="154"/>
      <c r="I1076" s="154"/>
      <c r="J1076" s="154"/>
      <c r="K1076" s="1"/>
      <c r="L1076" s="1"/>
      <c r="M1076" s="1"/>
      <c r="N1076" s="1"/>
      <c r="O1076" s="1"/>
      <c r="P1076" s="1"/>
      <c r="S1076" s="1"/>
    </row>
    <row r="1077" spans="1:19" ht="12" customHeight="1">
      <c r="A1077" s="154"/>
      <c r="B1077" s="154"/>
      <c r="C1077" s="158"/>
      <c r="D1077" s="158" t="s">
        <v>424</v>
      </c>
      <c r="E1077" s="154"/>
      <c r="F1077" s="154"/>
      <c r="G1077" s="154"/>
      <c r="H1077" s="154"/>
      <c r="I1077" s="154"/>
      <c r="J1077" s="154"/>
      <c r="K1077" s="1"/>
      <c r="L1077" s="1"/>
      <c r="M1077" s="1"/>
      <c r="N1077" s="1"/>
      <c r="O1077" s="1"/>
      <c r="P1077" s="1"/>
      <c r="S1077" s="1"/>
    </row>
    <row r="1078" spans="1:19">
      <c r="A1078" s="154"/>
      <c r="B1078" s="154"/>
      <c r="C1078" s="154"/>
      <c r="D1078" s="154" t="s">
        <v>1286</v>
      </c>
      <c r="E1078" s="154"/>
      <c r="F1078" s="155">
        <v>15.560000000000002</v>
      </c>
      <c r="G1078" s="154"/>
      <c r="H1078" s="154"/>
      <c r="I1078" s="154"/>
      <c r="J1078" s="154"/>
      <c r="K1078" s="1"/>
      <c r="L1078" s="1"/>
      <c r="M1078" s="1"/>
      <c r="N1078" s="1"/>
      <c r="O1078" s="1"/>
      <c r="P1078" s="1"/>
      <c r="S1078" s="1"/>
    </row>
    <row r="1079" spans="1:19" ht="12" customHeight="1">
      <c r="A1079" s="154"/>
      <c r="B1079" s="154"/>
      <c r="C1079" s="158"/>
      <c r="D1079" s="158" t="s">
        <v>426</v>
      </c>
      <c r="E1079" s="154"/>
      <c r="F1079" s="154"/>
      <c r="G1079" s="154"/>
      <c r="H1079" s="154"/>
      <c r="I1079" s="154"/>
      <c r="J1079" s="154"/>
      <c r="K1079" s="1"/>
      <c r="L1079" s="1"/>
      <c r="M1079" s="1"/>
      <c r="N1079" s="1"/>
      <c r="O1079" s="1"/>
      <c r="P1079" s="1"/>
      <c r="S1079" s="1"/>
    </row>
    <row r="1080" spans="1:19">
      <c r="A1080" s="154"/>
      <c r="B1080" s="154"/>
      <c r="C1080" s="154"/>
      <c r="D1080" s="154" t="s">
        <v>1287</v>
      </c>
      <c r="E1080" s="154"/>
      <c r="F1080" s="155">
        <v>14.879999999999999</v>
      </c>
      <c r="G1080" s="154"/>
      <c r="H1080" s="154"/>
      <c r="I1080" s="154"/>
      <c r="J1080" s="154"/>
      <c r="K1080" s="1"/>
      <c r="L1080" s="1"/>
      <c r="M1080" s="1"/>
      <c r="N1080" s="1"/>
      <c r="O1080" s="1"/>
      <c r="P1080" s="1"/>
      <c r="S1080" s="1"/>
    </row>
    <row r="1081" spans="1:19" ht="12" customHeight="1">
      <c r="A1081" s="154"/>
      <c r="B1081" s="154"/>
      <c r="C1081" s="158"/>
      <c r="D1081" s="158" t="s">
        <v>1288</v>
      </c>
      <c r="E1081" s="154"/>
      <c r="F1081" s="154"/>
      <c r="G1081" s="154"/>
      <c r="H1081" s="154"/>
      <c r="I1081" s="154"/>
      <c r="J1081" s="154"/>
      <c r="K1081" s="1"/>
      <c r="L1081" s="1"/>
      <c r="M1081" s="1"/>
      <c r="N1081" s="1"/>
      <c r="O1081" s="1"/>
      <c r="P1081" s="1"/>
      <c r="S1081" s="1"/>
    </row>
    <row r="1082" spans="1:19">
      <c r="A1082" s="154"/>
      <c r="B1082" s="154"/>
      <c r="C1082" s="154"/>
      <c r="D1082" s="154" t="s">
        <v>1289</v>
      </c>
      <c r="E1082" s="154"/>
      <c r="F1082" s="155">
        <v>5.16</v>
      </c>
      <c r="G1082" s="154"/>
      <c r="H1082" s="154"/>
      <c r="I1082" s="154"/>
      <c r="J1082" s="154"/>
      <c r="K1082" s="1"/>
      <c r="L1082" s="1"/>
      <c r="M1082" s="1"/>
      <c r="N1082" s="1"/>
      <c r="O1082" s="1"/>
      <c r="P1082" s="1"/>
      <c r="S1082" s="1"/>
    </row>
    <row r="1083" spans="1:19" ht="12" customHeight="1">
      <c r="A1083" s="154"/>
      <c r="B1083" s="154"/>
      <c r="C1083" s="158"/>
      <c r="D1083" s="158" t="s">
        <v>1290</v>
      </c>
      <c r="E1083" s="154"/>
      <c r="F1083" s="154"/>
      <c r="G1083" s="154"/>
      <c r="H1083" s="154"/>
      <c r="I1083" s="154"/>
      <c r="J1083" s="154"/>
      <c r="K1083" s="1"/>
      <c r="L1083" s="1"/>
      <c r="M1083" s="1"/>
      <c r="N1083" s="1"/>
      <c r="O1083" s="1"/>
      <c r="P1083" s="1"/>
      <c r="S1083" s="1"/>
    </row>
    <row r="1084" spans="1:19">
      <c r="A1084" s="154"/>
      <c r="B1084" s="154"/>
      <c r="C1084" s="154"/>
      <c r="D1084" s="154" t="s">
        <v>1291</v>
      </c>
      <c r="E1084" s="154"/>
      <c r="F1084" s="155">
        <v>11.41</v>
      </c>
      <c r="G1084" s="154"/>
      <c r="H1084" s="154"/>
      <c r="I1084" s="154"/>
      <c r="J1084" s="154"/>
      <c r="K1084" s="1"/>
      <c r="L1084" s="1"/>
      <c r="M1084" s="1"/>
      <c r="N1084" s="1"/>
      <c r="O1084" s="1"/>
      <c r="P1084" s="1"/>
      <c r="S1084" s="1"/>
    </row>
    <row r="1085" spans="1:19" ht="12" customHeight="1">
      <c r="A1085" s="154"/>
      <c r="B1085" s="154"/>
      <c r="C1085" s="158"/>
      <c r="D1085" s="158" t="s">
        <v>136</v>
      </c>
      <c r="E1085" s="154"/>
      <c r="F1085" s="154"/>
      <c r="G1085" s="154"/>
      <c r="H1085" s="154"/>
      <c r="I1085" s="154"/>
      <c r="J1085" s="154"/>
      <c r="K1085" s="1"/>
      <c r="L1085" s="1"/>
      <c r="M1085" s="1"/>
      <c r="N1085" s="1"/>
      <c r="O1085" s="1"/>
      <c r="P1085" s="1"/>
      <c r="S1085" s="1"/>
    </row>
    <row r="1086" spans="1:19">
      <c r="A1086" s="154"/>
      <c r="B1086" s="154"/>
      <c r="C1086" s="154"/>
      <c r="D1086" s="154" t="s">
        <v>1292</v>
      </c>
      <c r="E1086" s="154"/>
      <c r="F1086" s="155">
        <v>15.020000000000001</v>
      </c>
      <c r="G1086" s="154"/>
      <c r="H1086" s="154"/>
      <c r="I1086" s="154"/>
      <c r="J1086" s="154"/>
      <c r="K1086" s="1"/>
      <c r="L1086" s="1"/>
      <c r="M1086" s="1"/>
      <c r="N1086" s="1"/>
      <c r="O1086" s="1"/>
      <c r="P1086" s="1"/>
      <c r="S1086" s="1"/>
    </row>
    <row r="1087" spans="1:19" ht="12" customHeight="1">
      <c r="A1087" s="154"/>
      <c r="B1087" s="154"/>
      <c r="C1087" s="158"/>
      <c r="D1087" s="158" t="s">
        <v>430</v>
      </c>
      <c r="E1087" s="154"/>
      <c r="F1087" s="154"/>
      <c r="G1087" s="154"/>
      <c r="H1087" s="154"/>
      <c r="I1087" s="154"/>
      <c r="J1087" s="154"/>
      <c r="K1087" s="1"/>
      <c r="L1087" s="1"/>
      <c r="M1087" s="1"/>
      <c r="N1087" s="1"/>
      <c r="O1087" s="1"/>
      <c r="P1087" s="1"/>
      <c r="S1087" s="1"/>
    </row>
    <row r="1088" spans="1:19">
      <c r="A1088" s="154"/>
      <c r="B1088" s="154"/>
      <c r="C1088" s="154"/>
      <c r="D1088" s="154" t="s">
        <v>1293</v>
      </c>
      <c r="E1088" s="154"/>
      <c r="F1088" s="155">
        <v>11.72</v>
      </c>
      <c r="G1088" s="154"/>
      <c r="H1088" s="154"/>
      <c r="I1088" s="154"/>
      <c r="J1088" s="154"/>
      <c r="K1088" s="1"/>
      <c r="L1088" s="1"/>
      <c r="M1088" s="1"/>
      <c r="N1088" s="1"/>
      <c r="O1088" s="1"/>
      <c r="P1088" s="1"/>
      <c r="S1088" s="1"/>
    </row>
    <row r="1089" spans="1:26" ht="12" customHeight="1">
      <c r="A1089" s="154"/>
      <c r="B1089" s="154"/>
      <c r="C1089" s="158"/>
      <c r="D1089" s="158" t="s">
        <v>444</v>
      </c>
      <c r="E1089" s="154"/>
      <c r="F1089" s="154"/>
      <c r="G1089" s="154"/>
      <c r="H1089" s="154"/>
      <c r="I1089" s="154"/>
      <c r="J1089" s="154"/>
      <c r="K1089" s="1"/>
      <c r="L1089" s="1"/>
      <c r="M1089" s="1"/>
      <c r="N1089" s="1"/>
      <c r="O1089" s="1"/>
      <c r="P1089" s="1"/>
      <c r="S1089" s="1"/>
    </row>
    <row r="1090" spans="1:26">
      <c r="A1090" s="154"/>
      <c r="B1090" s="154"/>
      <c r="C1090" s="154"/>
      <c r="D1090" s="154" t="s">
        <v>1281</v>
      </c>
      <c r="E1090" s="154"/>
      <c r="F1090" s="155">
        <v>3.8000000000000003</v>
      </c>
      <c r="G1090" s="154"/>
      <c r="H1090" s="154"/>
      <c r="I1090" s="154"/>
      <c r="J1090" s="154"/>
      <c r="K1090" s="1"/>
      <c r="L1090" s="1"/>
      <c r="M1090" s="1"/>
      <c r="N1090" s="1"/>
      <c r="O1090" s="1"/>
      <c r="P1090" s="1"/>
      <c r="S1090" s="1"/>
    </row>
    <row r="1091" spans="1:26" ht="12" customHeight="1">
      <c r="A1091" s="154"/>
      <c r="B1091" s="154"/>
      <c r="C1091" s="158"/>
      <c r="D1091" s="158" t="s">
        <v>454</v>
      </c>
      <c r="E1091" s="154"/>
      <c r="F1091" s="154"/>
      <c r="G1091" s="154"/>
      <c r="H1091" s="154"/>
      <c r="I1091" s="154"/>
      <c r="J1091" s="154"/>
      <c r="K1091" s="1"/>
      <c r="L1091" s="1"/>
      <c r="M1091" s="1"/>
      <c r="N1091" s="1"/>
      <c r="O1091" s="1"/>
      <c r="P1091" s="1"/>
      <c r="S1091" s="1"/>
    </row>
    <row r="1092" spans="1:26">
      <c r="A1092" s="154"/>
      <c r="B1092" s="154"/>
      <c r="C1092" s="154"/>
      <c r="D1092" s="154" t="s">
        <v>1294</v>
      </c>
      <c r="E1092" s="154"/>
      <c r="F1092" s="155">
        <v>5.59</v>
      </c>
      <c r="G1092" s="154"/>
      <c r="H1092" s="154"/>
      <c r="I1092" s="154"/>
      <c r="J1092" s="154"/>
      <c r="K1092" s="1"/>
      <c r="L1092" s="1"/>
      <c r="M1092" s="1"/>
      <c r="N1092" s="1"/>
      <c r="O1092" s="1"/>
      <c r="P1092" s="1"/>
      <c r="S1092" s="1"/>
    </row>
    <row r="1093" spans="1:26" ht="12" customHeight="1">
      <c r="A1093" s="154"/>
      <c r="B1093" s="154"/>
      <c r="C1093" s="158"/>
      <c r="D1093" s="158" t="s">
        <v>468</v>
      </c>
      <c r="E1093" s="154"/>
      <c r="F1093" s="154"/>
      <c r="G1093" s="154"/>
      <c r="H1093" s="154"/>
      <c r="I1093" s="154"/>
      <c r="J1093" s="154"/>
      <c r="K1093" s="1"/>
      <c r="L1093" s="1"/>
      <c r="M1093" s="1"/>
      <c r="N1093" s="1"/>
      <c r="O1093" s="1"/>
      <c r="P1093" s="1"/>
      <c r="S1093" s="1"/>
    </row>
    <row r="1094" spans="1:26">
      <c r="A1094" s="154"/>
      <c r="B1094" s="154"/>
      <c r="C1094" s="154"/>
      <c r="D1094" s="154" t="s">
        <v>1295</v>
      </c>
      <c r="E1094" s="154"/>
      <c r="F1094" s="155">
        <v>4.67</v>
      </c>
      <c r="G1094" s="154"/>
      <c r="H1094" s="154"/>
      <c r="I1094" s="154"/>
      <c r="J1094" s="154"/>
      <c r="K1094" s="1"/>
      <c r="L1094" s="1"/>
      <c r="M1094" s="1"/>
      <c r="N1094" s="1"/>
      <c r="O1094" s="1"/>
      <c r="P1094" s="1"/>
      <c r="S1094" s="1"/>
    </row>
    <row r="1095" spans="1:26" ht="12" customHeight="1">
      <c r="A1095" s="154"/>
      <c r="B1095" s="154"/>
      <c r="C1095" s="158"/>
      <c r="D1095" s="158" t="s">
        <v>484</v>
      </c>
      <c r="E1095" s="154"/>
      <c r="F1095" s="154"/>
      <c r="G1095" s="154"/>
      <c r="H1095" s="154"/>
      <c r="I1095" s="154"/>
      <c r="J1095" s="154"/>
      <c r="K1095" s="1"/>
      <c r="L1095" s="1"/>
      <c r="M1095" s="1"/>
      <c r="N1095" s="1"/>
      <c r="O1095" s="1"/>
      <c r="P1095" s="1"/>
      <c r="S1095" s="1"/>
    </row>
    <row r="1096" spans="1:26">
      <c r="A1096" s="154"/>
      <c r="B1096" s="154"/>
      <c r="C1096" s="154"/>
      <c r="D1096" s="154" t="s">
        <v>1296</v>
      </c>
      <c r="E1096" s="154"/>
      <c r="F1096" s="155">
        <v>4.6400000000000006</v>
      </c>
      <c r="G1096" s="154"/>
      <c r="H1096" s="154"/>
      <c r="I1096" s="154"/>
      <c r="J1096" s="154"/>
      <c r="K1096" s="1"/>
      <c r="L1096" s="1"/>
      <c r="M1096" s="1"/>
      <c r="N1096" s="1"/>
      <c r="O1096" s="1"/>
      <c r="P1096" s="1"/>
      <c r="S1096" s="1"/>
    </row>
    <row r="1097" spans="1:26" ht="24.95" customHeight="1">
      <c r="A1097" s="157">
        <v>284</v>
      </c>
      <c r="B1097" s="154" t="s">
        <v>1264</v>
      </c>
      <c r="C1097" s="159" t="s">
        <v>1297</v>
      </c>
      <c r="D1097" s="154" t="s">
        <v>1298</v>
      </c>
      <c r="E1097" s="154" t="s">
        <v>248</v>
      </c>
      <c r="F1097" s="155">
        <v>132.63</v>
      </c>
      <c r="G1097" s="156"/>
      <c r="H1097" s="154"/>
      <c r="I1097" s="156">
        <f>ROUND(F1097*(G1097+H1097),2)</f>
        <v>0</v>
      </c>
      <c r="J1097" s="154">
        <f>ROUND(F1097*(N1097),2)</f>
        <v>0</v>
      </c>
      <c r="K1097" s="1">
        <f>ROUND(F1097*(O1097),2)</f>
        <v>0</v>
      </c>
      <c r="L1097" s="1"/>
      <c r="M1097" s="1">
        <f>ROUND(F1097*(G1097+H1097),2)</f>
        <v>0</v>
      </c>
      <c r="N1097" s="1">
        <v>0</v>
      </c>
      <c r="O1097" s="1"/>
      <c r="P1097" s="153">
        <f>ROUND(F1097*(R1097),3)</f>
        <v>0.65300000000000002</v>
      </c>
      <c r="Q1097" s="160"/>
      <c r="R1097" s="160">
        <v>4.9217599999999999E-3</v>
      </c>
      <c r="S1097" s="153">
        <f>ROUND(F1097*(X1097),3)</f>
        <v>0</v>
      </c>
      <c r="X1097">
        <v>0</v>
      </c>
      <c r="Z1097">
        <v>0</v>
      </c>
    </row>
    <row r="1098" spans="1:26" ht="12" customHeight="1">
      <c r="A1098" s="154"/>
      <c r="B1098" s="154"/>
      <c r="C1098" s="158"/>
      <c r="D1098" s="158" t="s">
        <v>574</v>
      </c>
      <c r="E1098" s="154"/>
      <c r="F1098" s="154"/>
      <c r="G1098" s="154"/>
      <c r="H1098" s="154"/>
      <c r="I1098" s="154"/>
      <c r="J1098" s="154"/>
      <c r="K1098" s="1"/>
      <c r="L1098" s="1"/>
      <c r="M1098" s="1"/>
      <c r="N1098" s="1"/>
      <c r="O1098" s="1"/>
      <c r="P1098" s="1"/>
      <c r="S1098" s="1"/>
    </row>
    <row r="1099" spans="1:26">
      <c r="A1099" s="154"/>
      <c r="B1099" s="154"/>
      <c r="C1099" s="154"/>
      <c r="D1099" s="154" t="s">
        <v>1299</v>
      </c>
      <c r="E1099" s="154"/>
      <c r="F1099" s="155">
        <v>33.11</v>
      </c>
      <c r="G1099" s="154"/>
      <c r="H1099" s="154"/>
      <c r="I1099" s="154"/>
      <c r="J1099" s="154"/>
      <c r="K1099" s="1"/>
      <c r="L1099" s="1"/>
      <c r="M1099" s="1"/>
      <c r="N1099" s="1"/>
      <c r="O1099" s="1"/>
      <c r="P1099" s="1"/>
      <c r="Q1099" t="s">
        <v>90</v>
      </c>
      <c r="S1099" s="1"/>
    </row>
    <row r="1100" spans="1:26" ht="12" customHeight="1">
      <c r="A1100" s="154"/>
      <c r="B1100" s="154"/>
      <c r="C1100" s="158"/>
      <c r="D1100" s="158" t="s">
        <v>614</v>
      </c>
      <c r="E1100" s="154"/>
      <c r="F1100" s="154"/>
      <c r="G1100" s="154"/>
      <c r="H1100" s="154"/>
      <c r="I1100" s="154"/>
      <c r="J1100" s="154"/>
      <c r="K1100" s="1"/>
      <c r="L1100" s="1"/>
      <c r="M1100" s="1"/>
      <c r="N1100" s="1"/>
      <c r="O1100" s="1"/>
      <c r="P1100" s="1"/>
      <c r="S1100" s="1"/>
    </row>
    <row r="1101" spans="1:26" ht="23.25">
      <c r="A1101" s="154"/>
      <c r="B1101" s="154"/>
      <c r="C1101" s="154"/>
      <c r="D1101" s="154" t="s">
        <v>1300</v>
      </c>
      <c r="E1101" s="154"/>
      <c r="F1101" s="155">
        <v>37.89</v>
      </c>
      <c r="G1101" s="154"/>
      <c r="H1101" s="154"/>
      <c r="I1101" s="154"/>
      <c r="J1101" s="154"/>
      <c r="K1101" s="1"/>
      <c r="L1101" s="1"/>
      <c r="M1101" s="1"/>
      <c r="N1101" s="1"/>
      <c r="O1101" s="1"/>
      <c r="P1101" s="1"/>
      <c r="Q1101" t="s">
        <v>90</v>
      </c>
      <c r="S1101" s="1"/>
    </row>
    <row r="1102" spans="1:26" ht="12" customHeight="1">
      <c r="A1102" s="154"/>
      <c r="B1102" s="154"/>
      <c r="C1102" s="158"/>
      <c r="D1102" s="158" t="s">
        <v>580</v>
      </c>
      <c r="E1102" s="154"/>
      <c r="F1102" s="154"/>
      <c r="G1102" s="154"/>
      <c r="H1102" s="154"/>
      <c r="I1102" s="154"/>
      <c r="J1102" s="154"/>
      <c r="K1102" s="1"/>
      <c r="L1102" s="1"/>
      <c r="M1102" s="1"/>
      <c r="N1102" s="1"/>
      <c r="O1102" s="1"/>
      <c r="P1102" s="1"/>
      <c r="S1102" s="1"/>
    </row>
    <row r="1103" spans="1:26">
      <c r="A1103" s="154"/>
      <c r="B1103" s="154"/>
      <c r="C1103" s="154"/>
      <c r="D1103" s="154" t="s">
        <v>1301</v>
      </c>
      <c r="E1103" s="154"/>
      <c r="F1103" s="155">
        <v>32.51</v>
      </c>
      <c r="G1103" s="154"/>
      <c r="H1103" s="154"/>
      <c r="I1103" s="154"/>
      <c r="J1103" s="154"/>
      <c r="K1103" s="1"/>
      <c r="L1103" s="1"/>
      <c r="M1103" s="1"/>
      <c r="N1103" s="1"/>
      <c r="O1103" s="1"/>
      <c r="P1103" s="1"/>
      <c r="S1103" s="1"/>
    </row>
    <row r="1104" spans="1:26" ht="12" customHeight="1">
      <c r="A1104" s="154"/>
      <c r="B1104" s="154"/>
      <c r="C1104" s="158"/>
      <c r="D1104" s="158" t="s">
        <v>582</v>
      </c>
      <c r="E1104" s="154"/>
      <c r="F1104" s="154"/>
      <c r="G1104" s="154"/>
      <c r="H1104" s="154"/>
      <c r="I1104" s="154"/>
      <c r="J1104" s="154"/>
      <c r="K1104" s="1"/>
      <c r="L1104" s="1"/>
      <c r="M1104" s="1"/>
      <c r="N1104" s="1"/>
      <c r="O1104" s="1"/>
      <c r="P1104" s="1"/>
      <c r="S1104" s="1"/>
    </row>
    <row r="1105" spans="1:26">
      <c r="A1105" s="154"/>
      <c r="B1105" s="154"/>
      <c r="C1105" s="154"/>
      <c r="D1105" s="154" t="s">
        <v>1302</v>
      </c>
      <c r="E1105" s="154"/>
      <c r="F1105" s="155">
        <v>29.119999999999997</v>
      </c>
      <c r="G1105" s="154"/>
      <c r="H1105" s="154"/>
      <c r="I1105" s="154"/>
      <c r="J1105" s="154"/>
      <c r="K1105" s="1"/>
      <c r="L1105" s="1"/>
      <c r="M1105" s="1"/>
      <c r="N1105" s="1"/>
      <c r="O1105" s="1"/>
      <c r="P1105" s="1"/>
      <c r="S1105" s="1"/>
    </row>
    <row r="1106" spans="1:26" ht="24.95" customHeight="1">
      <c r="A1106" s="157">
        <v>285</v>
      </c>
      <c r="B1106" s="154" t="s">
        <v>1264</v>
      </c>
      <c r="C1106" s="159" t="s">
        <v>1303</v>
      </c>
      <c r="D1106" s="154" t="s">
        <v>1304</v>
      </c>
      <c r="E1106" s="154" t="s">
        <v>248</v>
      </c>
      <c r="F1106" s="155">
        <v>80.569999999999993</v>
      </c>
      <c r="G1106" s="156"/>
      <c r="H1106" s="154"/>
      <c r="I1106" s="156">
        <f>ROUND(F1106*(G1106+H1106),2)</f>
        <v>0</v>
      </c>
      <c r="J1106" s="154">
        <f>ROUND(F1106*(N1106),2)</f>
        <v>0</v>
      </c>
      <c r="K1106" s="1">
        <f>ROUND(F1106*(O1106),2)</f>
        <v>0</v>
      </c>
      <c r="L1106" s="1"/>
      <c r="M1106" s="1">
        <f>ROUND(F1106*(G1106+H1106),2)</f>
        <v>0</v>
      </c>
      <c r="N1106" s="1">
        <v>0</v>
      </c>
      <c r="O1106" s="1"/>
      <c r="P1106" s="153">
        <f>ROUND(F1106*(R1106),3)</f>
        <v>0.39700000000000002</v>
      </c>
      <c r="Q1106" s="160"/>
      <c r="R1106" s="160">
        <v>4.9217599999999999E-3</v>
      </c>
      <c r="S1106" s="153">
        <f>ROUND(F1106*(X1106),3)</f>
        <v>0</v>
      </c>
      <c r="X1106">
        <v>0</v>
      </c>
      <c r="Z1106">
        <v>0</v>
      </c>
    </row>
    <row r="1107" spans="1:26" ht="12" customHeight="1">
      <c r="A1107" s="154"/>
      <c r="B1107" s="154"/>
      <c r="C1107" s="158"/>
      <c r="D1107" s="158" t="s">
        <v>618</v>
      </c>
      <c r="E1107" s="154"/>
      <c r="F1107" s="154"/>
      <c r="G1107" s="154"/>
      <c r="H1107" s="154"/>
      <c r="I1107" s="154"/>
      <c r="J1107" s="154"/>
      <c r="K1107" s="1"/>
      <c r="L1107" s="1"/>
      <c r="M1107" s="1"/>
      <c r="N1107" s="1"/>
      <c r="O1107" s="1"/>
      <c r="P1107" s="1"/>
      <c r="S1107" s="1"/>
    </row>
    <row r="1108" spans="1:26">
      <c r="A1108" s="154"/>
      <c r="B1108" s="154"/>
      <c r="C1108" s="154"/>
      <c r="D1108" s="154" t="s">
        <v>1305</v>
      </c>
      <c r="E1108" s="154"/>
      <c r="F1108" s="155">
        <v>22.249999999999996</v>
      </c>
      <c r="G1108" s="154"/>
      <c r="H1108" s="154"/>
      <c r="I1108" s="154"/>
      <c r="J1108" s="154"/>
      <c r="K1108" s="1"/>
      <c r="L1108" s="1"/>
      <c r="M1108" s="1"/>
      <c r="N1108" s="1"/>
      <c r="O1108" s="1"/>
      <c r="P1108" s="1"/>
      <c r="Q1108" t="s">
        <v>134</v>
      </c>
      <c r="S1108" s="1"/>
    </row>
    <row r="1109" spans="1:26" ht="12" customHeight="1">
      <c r="A1109" s="154"/>
      <c r="B1109" s="154"/>
      <c r="C1109" s="158"/>
      <c r="D1109" s="158" t="s">
        <v>578</v>
      </c>
      <c r="E1109" s="154"/>
      <c r="F1109" s="154"/>
      <c r="G1109" s="154"/>
      <c r="H1109" s="154"/>
      <c r="I1109" s="154"/>
      <c r="J1109" s="154"/>
      <c r="K1109" s="1"/>
      <c r="L1109" s="1"/>
      <c r="M1109" s="1"/>
      <c r="N1109" s="1"/>
      <c r="O1109" s="1"/>
      <c r="P1109" s="1"/>
      <c r="S1109" s="1"/>
    </row>
    <row r="1110" spans="1:26">
      <c r="A1110" s="154"/>
      <c r="B1110" s="154"/>
      <c r="C1110" s="154"/>
      <c r="D1110" s="154" t="s">
        <v>1306</v>
      </c>
      <c r="E1110" s="154"/>
      <c r="F1110" s="155">
        <v>15.68</v>
      </c>
      <c r="G1110" s="154"/>
      <c r="H1110" s="154"/>
      <c r="I1110" s="154"/>
      <c r="J1110" s="154"/>
      <c r="K1110" s="1"/>
      <c r="L1110" s="1"/>
      <c r="M1110" s="1"/>
      <c r="N1110" s="1"/>
      <c r="O1110" s="1"/>
      <c r="P1110" s="1"/>
      <c r="Q1110" t="s">
        <v>134</v>
      </c>
      <c r="S1110" s="1"/>
    </row>
    <row r="1111" spans="1:26" ht="12" customHeight="1">
      <c r="A1111" s="154"/>
      <c r="B1111" s="154"/>
      <c r="C1111" s="158"/>
      <c r="D1111" s="158" t="s">
        <v>597</v>
      </c>
      <c r="E1111" s="154"/>
      <c r="F1111" s="154"/>
      <c r="G1111" s="154"/>
      <c r="H1111" s="154"/>
      <c r="I1111" s="154"/>
      <c r="J1111" s="154"/>
      <c r="K1111" s="1"/>
      <c r="L1111" s="1"/>
      <c r="M1111" s="1"/>
      <c r="N1111" s="1"/>
      <c r="O1111" s="1"/>
      <c r="P1111" s="1"/>
      <c r="S1111" s="1"/>
    </row>
    <row r="1112" spans="1:26">
      <c r="A1112" s="154"/>
      <c r="B1112" s="154"/>
      <c r="C1112" s="154"/>
      <c r="D1112" s="154" t="s">
        <v>598</v>
      </c>
      <c r="E1112" s="154"/>
      <c r="F1112" s="155">
        <v>11.49</v>
      </c>
      <c r="G1112" s="154"/>
      <c r="H1112" s="154"/>
      <c r="I1112" s="154"/>
      <c r="J1112" s="154"/>
      <c r="K1112" s="1"/>
      <c r="L1112" s="1"/>
      <c r="M1112" s="1"/>
      <c r="N1112" s="1"/>
      <c r="O1112" s="1"/>
      <c r="P1112" s="1"/>
      <c r="Q1112" t="s">
        <v>134</v>
      </c>
      <c r="S1112" s="1"/>
    </row>
    <row r="1113" spans="1:26" ht="12" customHeight="1">
      <c r="A1113" s="154"/>
      <c r="B1113" s="154"/>
      <c r="C1113" s="158"/>
      <c r="D1113" s="158" t="s">
        <v>1307</v>
      </c>
      <c r="E1113" s="154"/>
      <c r="F1113" s="154"/>
      <c r="G1113" s="154"/>
      <c r="H1113" s="154"/>
      <c r="I1113" s="154"/>
      <c r="J1113" s="154"/>
      <c r="K1113" s="1"/>
      <c r="L1113" s="1"/>
      <c r="M1113" s="1"/>
      <c r="N1113" s="1"/>
      <c r="O1113" s="1"/>
      <c r="P1113" s="1"/>
      <c r="S1113" s="1"/>
    </row>
    <row r="1114" spans="1:26">
      <c r="A1114" s="154"/>
      <c r="B1114" s="154"/>
      <c r="C1114" s="154"/>
      <c r="D1114" s="154" t="s">
        <v>1308</v>
      </c>
      <c r="E1114" s="154"/>
      <c r="F1114" s="155">
        <v>31.15</v>
      </c>
      <c r="G1114" s="154"/>
      <c r="H1114" s="154"/>
      <c r="I1114" s="154"/>
      <c r="J1114" s="154"/>
      <c r="K1114" s="1"/>
      <c r="L1114" s="1"/>
      <c r="M1114" s="1"/>
      <c r="N1114" s="1"/>
      <c r="O1114" s="1"/>
      <c r="P1114" s="1"/>
      <c r="S1114" s="1"/>
    </row>
    <row r="1115" spans="1:26" ht="24.95" customHeight="1">
      <c r="A1115" s="157">
        <v>286</v>
      </c>
      <c r="B1115" s="154" t="s">
        <v>1264</v>
      </c>
      <c r="C1115" s="159" t="s">
        <v>1309</v>
      </c>
      <c r="D1115" s="154" t="s">
        <v>1310</v>
      </c>
      <c r="E1115" s="154" t="s">
        <v>890</v>
      </c>
      <c r="F1115" s="155">
        <v>4.5</v>
      </c>
      <c r="G1115" s="156"/>
      <c r="H1115" s="154"/>
      <c r="I1115" s="156">
        <f>ROUND(F1115*(G1115+H1115),2)</f>
        <v>0</v>
      </c>
      <c r="J1115" s="154">
        <f>ROUND(F1115*(N1115),2)</f>
        <v>0</v>
      </c>
      <c r="K1115" s="1">
        <f>ROUND(F1115*(O1115),2)</f>
        <v>0</v>
      </c>
      <c r="L1115" s="1"/>
      <c r="M1115" s="1">
        <f>ROUND(F1115*(G1115+H1115),2)</f>
        <v>0</v>
      </c>
      <c r="N1115" s="1">
        <v>0</v>
      </c>
      <c r="O1115" s="1"/>
      <c r="P1115" s="153">
        <f>ROUND(F1115*(R1115),3)</f>
        <v>0</v>
      </c>
      <c r="Q1115" s="160"/>
      <c r="R1115" s="160">
        <v>0</v>
      </c>
      <c r="S1115" s="153">
        <f>ROUND(F1115*(X1115),3)</f>
        <v>0</v>
      </c>
      <c r="X1115">
        <v>0</v>
      </c>
      <c r="Z1115">
        <v>0</v>
      </c>
    </row>
    <row r="1116" spans="1:26" ht="24.95" customHeight="1">
      <c r="A1116" s="157">
        <v>287</v>
      </c>
      <c r="B1116" s="154" t="s">
        <v>235</v>
      </c>
      <c r="C1116" s="159" t="s">
        <v>1311</v>
      </c>
      <c r="D1116" s="154" t="s">
        <v>1312</v>
      </c>
      <c r="E1116" s="154" t="s">
        <v>248</v>
      </c>
      <c r="F1116" s="155">
        <v>99.641849999999991</v>
      </c>
      <c r="G1116" s="156"/>
      <c r="H1116" s="154"/>
      <c r="I1116" s="156">
        <f>ROUND(F1116*(G1116+H1116),2)</f>
        <v>0</v>
      </c>
      <c r="J1116" s="154">
        <f>ROUND(F1116*(N1116),2)</f>
        <v>0</v>
      </c>
      <c r="K1116" s="1">
        <f>ROUND(F1116*(O1116),2)</f>
        <v>0</v>
      </c>
      <c r="L1116" s="1"/>
      <c r="M1116" s="1">
        <f>ROUND(F1116*(G1116+H1116),2)</f>
        <v>0</v>
      </c>
      <c r="N1116" s="1">
        <v>0</v>
      </c>
      <c r="O1116" s="1"/>
      <c r="P1116" s="153">
        <f>ROUND(F1116*(R1116),3)</f>
        <v>1.9930000000000001</v>
      </c>
      <c r="Q1116" s="160"/>
      <c r="R1116" s="160">
        <v>0.02</v>
      </c>
      <c r="S1116" s="153">
        <f>ROUND(F1116*(X1116),3)</f>
        <v>0</v>
      </c>
      <c r="X1116">
        <v>0</v>
      </c>
      <c r="Z1116">
        <v>0</v>
      </c>
    </row>
    <row r="1117" spans="1:26">
      <c r="A1117" s="154"/>
      <c r="B1117" s="154"/>
      <c r="C1117" s="158"/>
      <c r="D1117" s="158" t="s">
        <v>1313</v>
      </c>
      <c r="E1117" s="154"/>
      <c r="F1117" s="155">
        <v>82.181399999999996</v>
      </c>
      <c r="G1117" s="154"/>
      <c r="H1117" s="154"/>
      <c r="I1117" s="154"/>
      <c r="J1117" s="154"/>
      <c r="K1117" s="1"/>
      <c r="L1117" s="1"/>
      <c r="M1117" s="1"/>
      <c r="N1117" s="1"/>
      <c r="O1117" s="1"/>
      <c r="P1117" s="1"/>
      <c r="Q1117" t="s">
        <v>134</v>
      </c>
      <c r="S1117" s="1"/>
    </row>
    <row r="1118" spans="1:26">
      <c r="A1118" s="154"/>
      <c r="B1118" s="154"/>
      <c r="C1118" s="158"/>
      <c r="D1118" s="158" t="s">
        <v>1314</v>
      </c>
      <c r="E1118" s="154"/>
      <c r="F1118" s="155">
        <v>14.685300000000002</v>
      </c>
      <c r="G1118" s="154"/>
      <c r="H1118" s="154"/>
      <c r="I1118" s="154"/>
      <c r="J1118" s="154"/>
      <c r="K1118" s="1"/>
      <c r="L1118" s="1"/>
      <c r="M1118" s="1"/>
      <c r="N1118" s="1"/>
      <c r="O1118" s="1"/>
      <c r="P1118" s="1"/>
      <c r="S1118" s="1"/>
    </row>
    <row r="1119" spans="1:26" ht="12" customHeight="1">
      <c r="A1119" s="154"/>
      <c r="B1119" s="154"/>
      <c r="C1119" s="158"/>
      <c r="D1119" s="158" t="s">
        <v>1315</v>
      </c>
      <c r="E1119" s="154"/>
      <c r="F1119" s="154"/>
      <c r="G1119" s="154"/>
      <c r="H1119" s="154"/>
      <c r="I1119" s="154"/>
      <c r="J1119" s="154"/>
      <c r="K1119" s="1"/>
      <c r="L1119" s="1"/>
      <c r="M1119" s="1"/>
      <c r="N1119" s="1"/>
      <c r="O1119" s="1"/>
      <c r="P1119" s="1"/>
      <c r="S1119" s="1"/>
    </row>
    <row r="1120" spans="1:26">
      <c r="A1120" s="154"/>
      <c r="B1120" s="154"/>
      <c r="C1120" s="154"/>
      <c r="D1120" s="154" t="s">
        <v>1316</v>
      </c>
      <c r="E1120" s="154"/>
      <c r="F1120" s="155">
        <v>2.7751500000000004</v>
      </c>
      <c r="G1120" s="154"/>
      <c r="H1120" s="154"/>
      <c r="I1120" s="154"/>
      <c r="J1120" s="154"/>
      <c r="K1120" s="1"/>
      <c r="L1120" s="1"/>
      <c r="M1120" s="1"/>
      <c r="N1120" s="1"/>
      <c r="O1120" s="1"/>
      <c r="P1120" s="1"/>
      <c r="S1120" s="1"/>
    </row>
    <row r="1121" spans="1:26" ht="24.95" customHeight="1">
      <c r="A1121" s="157">
        <v>288</v>
      </c>
      <c r="B1121" s="154" t="s">
        <v>235</v>
      </c>
      <c r="C1121" s="159" t="s">
        <v>1317</v>
      </c>
      <c r="D1121" s="154" t="s">
        <v>1318</v>
      </c>
      <c r="E1121" s="154" t="s">
        <v>248</v>
      </c>
      <c r="F1121" s="155">
        <v>167.94999000000001</v>
      </c>
      <c r="G1121" s="156"/>
      <c r="H1121" s="154"/>
      <c r="I1121" s="156">
        <f>ROUND(F1121*(G1121+H1121),2)</f>
        <v>0</v>
      </c>
      <c r="J1121" s="154">
        <f>ROUND(F1121*(N1121),2)</f>
        <v>0</v>
      </c>
      <c r="K1121" s="1">
        <f>ROUND(F1121*(O1121),2)</f>
        <v>0</v>
      </c>
      <c r="L1121" s="1"/>
      <c r="M1121" s="1">
        <f>ROUND(F1121*(G1121+H1121),2)</f>
        <v>0</v>
      </c>
      <c r="N1121" s="1">
        <v>0</v>
      </c>
      <c r="O1121" s="1"/>
      <c r="P1121" s="153">
        <f>ROUND(F1121*(R1121),3)</f>
        <v>2.855</v>
      </c>
      <c r="Q1121" s="160"/>
      <c r="R1121" s="160">
        <v>1.7000000000000001E-2</v>
      </c>
      <c r="S1121" s="153">
        <f>ROUND(F1121*(X1121),3)</f>
        <v>0</v>
      </c>
      <c r="X1121">
        <v>0</v>
      </c>
      <c r="Z1121">
        <v>0</v>
      </c>
    </row>
    <row r="1122" spans="1:26">
      <c r="A1122" s="154"/>
      <c r="B1122" s="154"/>
      <c r="C1122" s="158"/>
      <c r="D1122" s="158" t="s">
        <v>1319</v>
      </c>
      <c r="E1122" s="154"/>
      <c r="F1122" s="155">
        <v>135.2826</v>
      </c>
      <c r="G1122" s="154"/>
      <c r="H1122" s="154"/>
      <c r="I1122" s="154"/>
      <c r="J1122" s="154"/>
      <c r="K1122" s="1"/>
      <c r="L1122" s="1"/>
      <c r="M1122" s="1"/>
      <c r="N1122" s="1"/>
      <c r="O1122" s="1"/>
      <c r="P1122" s="1"/>
      <c r="Q1122" t="s">
        <v>90</v>
      </c>
      <c r="S1122" s="1"/>
    </row>
    <row r="1123" spans="1:26">
      <c r="A1123" s="154"/>
      <c r="B1123" s="154"/>
      <c r="C1123" s="158"/>
      <c r="D1123" s="158" t="s">
        <v>1320</v>
      </c>
      <c r="E1123" s="154"/>
      <c r="F1123" s="155">
        <v>17.165400000000002</v>
      </c>
      <c r="G1123" s="154"/>
      <c r="H1123" s="154"/>
      <c r="I1123" s="154"/>
      <c r="J1123" s="154"/>
      <c r="K1123" s="1"/>
      <c r="L1123" s="1"/>
      <c r="M1123" s="1"/>
      <c r="N1123" s="1"/>
      <c r="O1123" s="1"/>
      <c r="P1123" s="1"/>
      <c r="S1123" s="1"/>
    </row>
    <row r="1124" spans="1:26" ht="12" customHeight="1">
      <c r="A1124" s="154"/>
      <c r="B1124" s="154"/>
      <c r="C1124" s="158"/>
      <c r="D1124" s="158" t="s">
        <v>1321</v>
      </c>
      <c r="E1124" s="154"/>
      <c r="F1124" s="154"/>
      <c r="G1124" s="154"/>
      <c r="H1124" s="154"/>
      <c r="I1124" s="154"/>
      <c r="J1124" s="154"/>
      <c r="K1124" s="1"/>
      <c r="L1124" s="1"/>
      <c r="M1124" s="1"/>
      <c r="N1124" s="1"/>
      <c r="O1124" s="1"/>
      <c r="P1124" s="1"/>
      <c r="S1124" s="1"/>
    </row>
    <row r="1125" spans="1:26">
      <c r="A1125" s="154"/>
      <c r="B1125" s="154"/>
      <c r="C1125" s="154"/>
      <c r="D1125" s="154" t="s">
        <v>1322</v>
      </c>
      <c r="E1125" s="154"/>
      <c r="F1125" s="155">
        <v>15.501990000000001</v>
      </c>
      <c r="G1125" s="154"/>
      <c r="H1125" s="154"/>
      <c r="I1125" s="154"/>
      <c r="J1125" s="154"/>
      <c r="K1125" s="1"/>
      <c r="L1125" s="1"/>
      <c r="M1125" s="1"/>
      <c r="N1125" s="1"/>
      <c r="O1125" s="1"/>
      <c r="P1125" s="1"/>
      <c r="S1125" s="1"/>
    </row>
    <row r="1126" spans="1:26">
      <c r="A1126" s="144"/>
      <c r="B1126" s="144"/>
      <c r="C1126" s="144"/>
      <c r="D1126" s="144" t="s">
        <v>65</v>
      </c>
      <c r="E1126" s="144"/>
      <c r="F1126" s="144"/>
      <c r="G1126" s="146">
        <f>ROUND((SUM(L1051:L1125))/1,2)</f>
        <v>0</v>
      </c>
      <c r="H1126" s="146">
        <f>ROUND((SUM(M1051:M1125))/1,2)</f>
        <v>0</v>
      </c>
      <c r="I1126" s="146">
        <f>ROUND((SUM(I1051:I1125))/1,2)</f>
        <v>0</v>
      </c>
      <c r="J1126" s="144"/>
      <c r="K1126" s="144"/>
      <c r="L1126" s="144">
        <f>ROUND((SUM(L1051:L1125))/1,2)</f>
        <v>0</v>
      </c>
      <c r="M1126" s="144">
        <f>ROUND((SUM(M1051:M1125))/1,2)</f>
        <v>0</v>
      </c>
      <c r="N1126" s="144"/>
      <c r="O1126" s="144"/>
      <c r="P1126" s="161">
        <f>ROUND((SUM(P1051:P1125))/1,2)</f>
        <v>7.06</v>
      </c>
      <c r="Q1126" s="142"/>
      <c r="R1126" s="142"/>
      <c r="S1126" s="161">
        <f>ROUND((SUM(S1051:S1125))/1,2)</f>
        <v>0</v>
      </c>
      <c r="T1126" s="142"/>
      <c r="U1126" s="142"/>
      <c r="V1126" s="142"/>
      <c r="W1126" s="142"/>
      <c r="X1126" s="142"/>
      <c r="Y1126" s="142"/>
      <c r="Z1126" s="142"/>
    </row>
    <row r="1127" spans="1:2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S1127" s="1"/>
    </row>
    <row r="1128" spans="1:26">
      <c r="A1128" s="144"/>
      <c r="B1128" s="144"/>
      <c r="C1128" s="144"/>
      <c r="D1128" s="144" t="s">
        <v>66</v>
      </c>
      <c r="E1128" s="144"/>
      <c r="F1128" s="144"/>
      <c r="G1128" s="144"/>
      <c r="H1128" s="144"/>
      <c r="I1128" s="144"/>
      <c r="J1128" s="144"/>
      <c r="K1128" s="144"/>
      <c r="L1128" s="144"/>
      <c r="M1128" s="144"/>
      <c r="N1128" s="144"/>
      <c r="O1128" s="144"/>
      <c r="P1128" s="144"/>
      <c r="Q1128" s="142"/>
      <c r="R1128" s="142"/>
      <c r="S1128" s="144"/>
      <c r="T1128" s="142"/>
      <c r="U1128" s="142"/>
      <c r="V1128" s="142"/>
      <c r="W1128" s="142"/>
      <c r="X1128" s="142"/>
      <c r="Y1128" s="142"/>
      <c r="Z1128" s="142"/>
    </row>
    <row r="1129" spans="1:26" ht="24.95" customHeight="1">
      <c r="A1129" s="157">
        <v>289</v>
      </c>
      <c r="B1129" s="154" t="s">
        <v>1323</v>
      </c>
      <c r="C1129" s="159" t="s">
        <v>1324</v>
      </c>
      <c r="D1129" s="154" t="s">
        <v>1325</v>
      </c>
      <c r="E1129" s="154" t="s">
        <v>248</v>
      </c>
      <c r="F1129" s="155">
        <v>379.82000000000005</v>
      </c>
      <c r="G1129" s="156"/>
      <c r="H1129" s="154"/>
      <c r="I1129" s="156">
        <f>ROUND(F1129*(G1129+H1129),2)</f>
        <v>0</v>
      </c>
      <c r="J1129" s="154">
        <f>ROUND(F1129*(N1129),2)</f>
        <v>0</v>
      </c>
      <c r="K1129" s="1">
        <f>ROUND(F1129*(O1129),2)</f>
        <v>0</v>
      </c>
      <c r="L1129" s="1"/>
      <c r="M1129" s="1">
        <f>ROUND(F1129*(G1129+H1129),2)</f>
        <v>0</v>
      </c>
      <c r="N1129" s="1">
        <v>0</v>
      </c>
      <c r="O1129" s="1"/>
      <c r="P1129" s="153">
        <f>ROUND(F1129*(R1129),3)</f>
        <v>0.38</v>
      </c>
      <c r="Q1129" s="160"/>
      <c r="R1129" s="160">
        <v>1E-3</v>
      </c>
      <c r="S1129" s="153">
        <f>ROUND(F1129*(X1129),3)</f>
        <v>0</v>
      </c>
      <c r="X1129">
        <v>0</v>
      </c>
      <c r="Z1129">
        <v>0</v>
      </c>
    </row>
    <row r="1130" spans="1:26" ht="12" customHeight="1">
      <c r="A1130" s="154"/>
      <c r="B1130" s="154"/>
      <c r="C1130" s="158"/>
      <c r="D1130" s="158" t="s">
        <v>572</v>
      </c>
      <c r="E1130" s="154"/>
      <c r="F1130" s="154"/>
      <c r="G1130" s="154"/>
      <c r="H1130" s="154"/>
      <c r="I1130" s="154"/>
      <c r="J1130" s="154"/>
      <c r="K1130" s="1"/>
      <c r="L1130" s="1"/>
      <c r="M1130" s="1"/>
      <c r="N1130" s="1"/>
      <c r="O1130" s="1"/>
      <c r="P1130" s="1"/>
      <c r="S1130" s="1"/>
    </row>
    <row r="1131" spans="1:26" ht="24" customHeight="1">
      <c r="A1131" s="154"/>
      <c r="B1131" s="154"/>
      <c r="C1131" s="154"/>
      <c r="D1131" s="154" t="s">
        <v>1326</v>
      </c>
      <c r="E1131" s="154"/>
      <c r="F1131" s="155">
        <v>187.24</v>
      </c>
      <c r="G1131" s="154"/>
      <c r="H1131" s="154"/>
      <c r="I1131" s="154"/>
      <c r="J1131" s="154"/>
      <c r="K1131" s="1"/>
      <c r="L1131" s="1"/>
      <c r="M1131" s="1"/>
      <c r="N1131" s="1"/>
      <c r="O1131" s="1"/>
      <c r="P1131" s="1"/>
      <c r="Q1131" t="s">
        <v>90</v>
      </c>
      <c r="S1131" s="1"/>
    </row>
    <row r="1132" spans="1:26" ht="12" customHeight="1">
      <c r="A1132" s="154"/>
      <c r="B1132" s="154"/>
      <c r="C1132" s="158"/>
      <c r="D1132" s="158" t="s">
        <v>616</v>
      </c>
      <c r="E1132" s="154"/>
      <c r="F1132" s="154"/>
      <c r="G1132" s="154"/>
      <c r="H1132" s="154"/>
      <c r="I1132" s="154"/>
      <c r="J1132" s="154"/>
      <c r="K1132" s="1"/>
      <c r="L1132" s="1"/>
      <c r="M1132" s="1"/>
      <c r="N1132" s="1"/>
      <c r="O1132" s="1"/>
      <c r="P1132" s="1"/>
      <c r="S1132" s="1"/>
    </row>
    <row r="1133" spans="1:26" ht="24" customHeight="1">
      <c r="A1133" s="154"/>
      <c r="B1133" s="154"/>
      <c r="C1133" s="154"/>
      <c r="D1133" s="154" t="s">
        <v>1327</v>
      </c>
      <c r="E1133" s="154"/>
      <c r="F1133" s="155">
        <v>184.33000000000004</v>
      </c>
      <c r="G1133" s="154"/>
      <c r="H1133" s="154"/>
      <c r="I1133" s="154"/>
      <c r="J1133" s="154"/>
      <c r="K1133" s="1"/>
      <c r="L1133" s="1"/>
      <c r="M1133" s="1"/>
      <c r="N1133" s="1"/>
      <c r="O1133" s="1"/>
      <c r="P1133" s="1"/>
      <c r="Q1133" t="s">
        <v>90</v>
      </c>
      <c r="S1133" s="1"/>
    </row>
    <row r="1134" spans="1:26" ht="12" customHeight="1">
      <c r="A1134" s="154"/>
      <c r="B1134" s="154"/>
      <c r="C1134" s="158"/>
      <c r="D1134" s="158" t="s">
        <v>576</v>
      </c>
      <c r="E1134" s="154"/>
      <c r="F1134" s="154"/>
      <c r="G1134" s="154"/>
      <c r="H1134" s="154"/>
      <c r="I1134" s="154"/>
      <c r="J1134" s="154"/>
      <c r="K1134" s="1"/>
      <c r="L1134" s="1"/>
      <c r="M1134" s="1"/>
      <c r="N1134" s="1"/>
      <c r="O1134" s="1"/>
      <c r="P1134" s="1"/>
      <c r="S1134" s="1"/>
    </row>
    <row r="1135" spans="1:26">
      <c r="A1135" s="154"/>
      <c r="B1135" s="154"/>
      <c r="C1135" s="154"/>
      <c r="D1135" s="154" t="s">
        <v>623</v>
      </c>
      <c r="E1135" s="154"/>
      <c r="F1135" s="155">
        <v>8.25</v>
      </c>
      <c r="G1135" s="154"/>
      <c r="H1135" s="154"/>
      <c r="I1135" s="154"/>
      <c r="J1135" s="154"/>
      <c r="K1135" s="1"/>
      <c r="L1135" s="1"/>
      <c r="M1135" s="1"/>
      <c r="N1135" s="1"/>
      <c r="O1135" s="1"/>
      <c r="P1135" s="1"/>
      <c r="Q1135" t="s">
        <v>90</v>
      </c>
      <c r="S1135" s="1"/>
    </row>
    <row r="1136" spans="1:26" ht="24.95" customHeight="1">
      <c r="A1136" s="157">
        <v>290</v>
      </c>
      <c r="B1136" s="154" t="s">
        <v>1323</v>
      </c>
      <c r="C1136" s="159" t="s">
        <v>1328</v>
      </c>
      <c r="D1136" s="154" t="s">
        <v>1329</v>
      </c>
      <c r="E1136" s="154" t="s">
        <v>248</v>
      </c>
      <c r="F1136" s="155">
        <v>436.79299999999995</v>
      </c>
      <c r="G1136" s="156"/>
      <c r="H1136" s="154"/>
      <c r="I1136" s="156">
        <f>ROUND(F1136*(G1136+H1136),2)</f>
        <v>0</v>
      </c>
      <c r="J1136" s="154">
        <f>ROUND(F1136*(N1136),2)</f>
        <v>0</v>
      </c>
      <c r="K1136" s="1">
        <f>ROUND(F1136*(O1136),2)</f>
        <v>0</v>
      </c>
      <c r="L1136" s="1"/>
      <c r="M1136" s="1">
        <f>ROUND(F1136*(G1136+H1136),2)</f>
        <v>0</v>
      </c>
      <c r="N1136" s="1">
        <v>0</v>
      </c>
      <c r="O1136" s="1"/>
      <c r="P1136" s="153">
        <f>ROUND(F1136*(R1136),3)</f>
        <v>2.7E-2</v>
      </c>
      <c r="Q1136" s="160"/>
      <c r="R1136" s="160">
        <v>6.1799999999999998E-5</v>
      </c>
      <c r="S1136" s="153">
        <f>ROUND(F1136*(X1136),3)</f>
        <v>0</v>
      </c>
      <c r="X1136">
        <v>0</v>
      </c>
      <c r="Z1136">
        <v>0</v>
      </c>
    </row>
    <row r="1137" spans="1:26">
      <c r="A1137" s="154"/>
      <c r="B1137" s="154"/>
      <c r="C1137" s="158"/>
      <c r="D1137" s="158" t="s">
        <v>1330</v>
      </c>
      <c r="E1137" s="154"/>
      <c r="F1137" s="155">
        <v>436.79299999999995</v>
      </c>
      <c r="G1137" s="154"/>
      <c r="H1137" s="154"/>
      <c r="I1137" s="154"/>
      <c r="J1137" s="154"/>
      <c r="K1137" s="1"/>
      <c r="L1137" s="1"/>
      <c r="M1137" s="1"/>
      <c r="N1137" s="1"/>
      <c r="O1137" s="1"/>
      <c r="P1137" s="1"/>
      <c r="Q1137" t="s">
        <v>90</v>
      </c>
      <c r="S1137" s="1"/>
    </row>
    <row r="1138" spans="1:26" ht="24.95" customHeight="1">
      <c r="A1138" s="157">
        <v>291</v>
      </c>
      <c r="B1138" s="154" t="s">
        <v>1323</v>
      </c>
      <c r="C1138" s="159" t="s">
        <v>1331</v>
      </c>
      <c r="D1138" s="154" t="s">
        <v>1332</v>
      </c>
      <c r="E1138" s="154" t="s">
        <v>890</v>
      </c>
      <c r="F1138" s="155">
        <v>1.2</v>
      </c>
      <c r="G1138" s="156"/>
      <c r="H1138" s="154"/>
      <c r="I1138" s="156">
        <f>ROUND(F1138*(G1138+H1138),2)</f>
        <v>0</v>
      </c>
      <c r="J1138" s="154">
        <f>ROUND(F1138*(N1138),2)</f>
        <v>0</v>
      </c>
      <c r="K1138" s="1">
        <f>ROUND(F1138*(O1138),2)</f>
        <v>0</v>
      </c>
      <c r="L1138" s="1"/>
      <c r="M1138" s="1">
        <f>ROUND(F1138*(G1138+H1138),2)</f>
        <v>0</v>
      </c>
      <c r="N1138" s="1">
        <v>0</v>
      </c>
      <c r="O1138" s="1"/>
      <c r="P1138" s="153">
        <f>ROUND(F1138*(R1138),3)</f>
        <v>0</v>
      </c>
      <c r="Q1138" s="160"/>
      <c r="R1138" s="160">
        <v>0</v>
      </c>
      <c r="S1138" s="153">
        <f>ROUND(F1138*(X1138),3)</f>
        <v>0</v>
      </c>
      <c r="X1138">
        <v>0</v>
      </c>
      <c r="Z1138">
        <v>0</v>
      </c>
    </row>
    <row r="1139" spans="1:26" ht="24.95" customHeight="1">
      <c r="A1139" s="157">
        <v>292</v>
      </c>
      <c r="B1139" s="154" t="s">
        <v>662</v>
      </c>
      <c r="C1139" s="159" t="s">
        <v>1333</v>
      </c>
      <c r="D1139" s="154" t="s">
        <v>1334</v>
      </c>
      <c r="E1139" s="154" t="s">
        <v>248</v>
      </c>
      <c r="F1139" s="155">
        <v>417.80200000000002</v>
      </c>
      <c r="G1139" s="156"/>
      <c r="H1139" s="154"/>
      <c r="I1139" s="156">
        <f>ROUND(F1139*(G1139+H1139),2)</f>
        <v>0</v>
      </c>
      <c r="J1139" s="154">
        <f>ROUND(F1139*(N1139),2)</f>
        <v>0</v>
      </c>
      <c r="K1139" s="1">
        <f>ROUND(F1139*(O1139),2)</f>
        <v>0</v>
      </c>
      <c r="L1139" s="1"/>
      <c r="M1139" s="1">
        <f>ROUND(F1139*(G1139+H1139),2)</f>
        <v>0</v>
      </c>
      <c r="N1139" s="1">
        <v>0</v>
      </c>
      <c r="O1139" s="1"/>
      <c r="P1139" s="153">
        <f>ROUND(F1139*(R1139),3)</f>
        <v>3.3839999999999999</v>
      </c>
      <c r="Q1139" s="160"/>
      <c r="R1139" s="160">
        <v>8.0999999999999996E-3</v>
      </c>
      <c r="S1139" s="153">
        <f>ROUND(F1139*(X1139),3)</f>
        <v>0</v>
      </c>
      <c r="X1139">
        <v>0</v>
      </c>
      <c r="Z1139">
        <v>0</v>
      </c>
    </row>
    <row r="1140" spans="1:26">
      <c r="A1140" s="154"/>
      <c r="B1140" s="154"/>
      <c r="C1140" s="158"/>
      <c r="D1140" s="158" t="s">
        <v>1335</v>
      </c>
      <c r="E1140" s="154"/>
      <c r="F1140" s="155">
        <v>417.80200000000002</v>
      </c>
      <c r="G1140" s="154"/>
      <c r="H1140" s="154"/>
      <c r="I1140" s="154"/>
      <c r="J1140" s="154"/>
      <c r="K1140" s="1"/>
      <c r="L1140" s="1"/>
      <c r="M1140" s="1"/>
      <c r="N1140" s="1"/>
      <c r="O1140" s="1"/>
      <c r="P1140" s="1"/>
      <c r="Q1140" t="s">
        <v>90</v>
      </c>
      <c r="S1140" s="1"/>
    </row>
    <row r="1141" spans="1:26">
      <c r="A1141" s="144"/>
      <c r="B1141" s="144"/>
      <c r="C1141" s="144"/>
      <c r="D1141" s="144" t="s">
        <v>66</v>
      </c>
      <c r="E1141" s="144"/>
      <c r="F1141" s="144"/>
      <c r="G1141" s="146">
        <f>ROUND((SUM(L1128:L1140))/1,2)</f>
        <v>0</v>
      </c>
      <c r="H1141" s="146">
        <f>ROUND((SUM(M1128:M1140))/1,2)</f>
        <v>0</v>
      </c>
      <c r="I1141" s="146">
        <f>ROUND((SUM(I1128:I1140))/1,2)</f>
        <v>0</v>
      </c>
      <c r="J1141" s="144"/>
      <c r="K1141" s="144"/>
      <c r="L1141" s="144">
        <f>ROUND((SUM(L1128:L1140))/1,2)</f>
        <v>0</v>
      </c>
      <c r="M1141" s="144">
        <f>ROUND((SUM(M1128:M1140))/1,2)</f>
        <v>0</v>
      </c>
      <c r="N1141" s="144"/>
      <c r="O1141" s="144"/>
      <c r="P1141" s="161">
        <f>ROUND((SUM(P1128:P1140))/1,2)</f>
        <v>3.79</v>
      </c>
      <c r="Q1141" s="142"/>
      <c r="R1141" s="142"/>
      <c r="S1141" s="161">
        <f>ROUND((SUM(S1128:S1140))/1,2)</f>
        <v>0</v>
      </c>
      <c r="T1141" s="142"/>
      <c r="U1141" s="142"/>
      <c r="V1141" s="142"/>
      <c r="W1141" s="142"/>
      <c r="X1141" s="142"/>
      <c r="Y1141" s="142"/>
      <c r="Z1141" s="142"/>
    </row>
    <row r="1142" spans="1:2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S1142" s="1"/>
    </row>
    <row r="1143" spans="1:26">
      <c r="A1143" s="144"/>
      <c r="B1143" s="144"/>
      <c r="C1143" s="144"/>
      <c r="D1143" s="144" t="s">
        <v>67</v>
      </c>
      <c r="E1143" s="144"/>
      <c r="F1143" s="144"/>
      <c r="G1143" s="144"/>
      <c r="H1143" s="144"/>
      <c r="I1143" s="144"/>
      <c r="J1143" s="144"/>
      <c r="K1143" s="144"/>
      <c r="L1143" s="144"/>
      <c r="M1143" s="144"/>
      <c r="N1143" s="144"/>
      <c r="O1143" s="144"/>
      <c r="P1143" s="144"/>
      <c r="Q1143" s="142"/>
      <c r="R1143" s="142"/>
      <c r="S1143" s="144"/>
      <c r="T1143" s="142"/>
      <c r="U1143" s="142"/>
      <c r="V1143" s="142"/>
      <c r="W1143" s="142"/>
      <c r="X1143" s="142"/>
      <c r="Y1143" s="142"/>
      <c r="Z1143" s="142"/>
    </row>
    <row r="1144" spans="1:26" ht="24.95" customHeight="1">
      <c r="A1144" s="157">
        <v>293</v>
      </c>
      <c r="B1144" s="154" t="s">
        <v>1336</v>
      </c>
      <c r="C1144" s="159" t="s">
        <v>1337</v>
      </c>
      <c r="D1144" s="154" t="s">
        <v>1338</v>
      </c>
      <c r="E1144" s="154" t="s">
        <v>248</v>
      </c>
      <c r="F1144" s="155">
        <v>280.67200000000003</v>
      </c>
      <c r="G1144" s="156"/>
      <c r="H1144" s="154"/>
      <c r="I1144" s="156">
        <f>ROUND(F1144*(G1144+H1144),2)</f>
        <v>0</v>
      </c>
      <c r="J1144" s="154">
        <f>ROUND(F1144*(N1144),2)</f>
        <v>0</v>
      </c>
      <c r="K1144" s="1">
        <f>ROUND(F1144*(O1144),2)</f>
        <v>0</v>
      </c>
      <c r="L1144" s="1"/>
      <c r="M1144" s="1">
        <f>ROUND(F1144*(G1144+H1144),2)</f>
        <v>0</v>
      </c>
      <c r="N1144" s="1">
        <v>0</v>
      </c>
      <c r="O1144" s="1"/>
      <c r="P1144" s="153">
        <f>ROUND(F1144*(R1144),3)</f>
        <v>0.14000000000000001</v>
      </c>
      <c r="Q1144" s="160"/>
      <c r="R1144" s="160">
        <v>4.9853600000000005E-4</v>
      </c>
      <c r="S1144" s="153">
        <f>ROUND(F1144*(X1144),3)</f>
        <v>0</v>
      </c>
      <c r="X1144">
        <v>0</v>
      </c>
      <c r="Z1144">
        <v>0</v>
      </c>
    </row>
    <row r="1145" spans="1:26" ht="12" customHeight="1">
      <c r="A1145" s="154"/>
      <c r="B1145" s="154"/>
      <c r="C1145" s="158"/>
      <c r="D1145" s="158" t="s">
        <v>1339</v>
      </c>
      <c r="E1145" s="154"/>
      <c r="F1145" s="154"/>
      <c r="G1145" s="154"/>
      <c r="H1145" s="154"/>
      <c r="I1145" s="154"/>
      <c r="J1145" s="154"/>
      <c r="K1145" s="1"/>
      <c r="L1145" s="1"/>
      <c r="M1145" s="1"/>
      <c r="N1145" s="1"/>
      <c r="O1145" s="1"/>
      <c r="P1145" s="1"/>
      <c r="S1145" s="1"/>
    </row>
    <row r="1146" spans="1:26">
      <c r="A1146" s="154"/>
      <c r="B1146" s="154"/>
      <c r="C1146" s="154"/>
      <c r="D1146" s="154" t="s">
        <v>1340</v>
      </c>
      <c r="E1146" s="154"/>
      <c r="F1146" s="155">
        <v>8.6925000000000008</v>
      </c>
      <c r="G1146" s="154"/>
      <c r="H1146" s="154"/>
      <c r="I1146" s="154"/>
      <c r="J1146" s="154"/>
      <c r="K1146" s="1"/>
      <c r="L1146" s="1"/>
      <c r="M1146" s="1"/>
      <c r="N1146" s="1"/>
      <c r="O1146" s="1"/>
      <c r="P1146" s="1"/>
      <c r="Q1146" t="s">
        <v>90</v>
      </c>
      <c r="S1146" s="1"/>
    </row>
    <row r="1147" spans="1:26" ht="12" customHeight="1">
      <c r="A1147" s="154"/>
      <c r="B1147" s="154"/>
      <c r="C1147" s="158"/>
      <c r="D1147" s="158" t="s">
        <v>1341</v>
      </c>
      <c r="E1147" s="154"/>
      <c r="F1147" s="154"/>
      <c r="G1147" s="154"/>
      <c r="H1147" s="154"/>
      <c r="I1147" s="154"/>
      <c r="J1147" s="154"/>
      <c r="K1147" s="1"/>
      <c r="L1147" s="1"/>
      <c r="M1147" s="1"/>
      <c r="N1147" s="1"/>
      <c r="O1147" s="1"/>
      <c r="P1147" s="1"/>
      <c r="S1147" s="1"/>
    </row>
    <row r="1148" spans="1:26">
      <c r="A1148" s="154"/>
      <c r="B1148" s="154"/>
      <c r="C1148" s="154"/>
      <c r="D1148" s="154" t="s">
        <v>1342</v>
      </c>
      <c r="E1148" s="154"/>
      <c r="F1148" s="155">
        <v>15.458</v>
      </c>
      <c r="G1148" s="154"/>
      <c r="H1148" s="154"/>
      <c r="I1148" s="154"/>
      <c r="J1148" s="154"/>
      <c r="K1148" s="1"/>
      <c r="L1148" s="1"/>
      <c r="M1148" s="1"/>
      <c r="N1148" s="1"/>
      <c r="O1148" s="1"/>
      <c r="P1148" s="1"/>
      <c r="Q1148" t="s">
        <v>90</v>
      </c>
      <c r="S1148" s="1"/>
    </row>
    <row r="1149" spans="1:26" ht="12" customHeight="1">
      <c r="A1149" s="154"/>
      <c r="B1149" s="154"/>
      <c r="C1149" s="158"/>
      <c r="D1149" s="158" t="s">
        <v>1343</v>
      </c>
      <c r="E1149" s="154"/>
      <c r="F1149" s="154"/>
      <c r="G1149" s="154"/>
      <c r="H1149" s="154"/>
      <c r="I1149" s="154"/>
      <c r="J1149" s="154"/>
      <c r="K1149" s="1"/>
      <c r="L1149" s="1"/>
      <c r="M1149" s="1"/>
      <c r="N1149" s="1"/>
      <c r="O1149" s="1"/>
      <c r="P1149" s="1"/>
      <c r="S1149" s="1"/>
    </row>
    <row r="1150" spans="1:26">
      <c r="A1150" s="154"/>
      <c r="B1150" s="154"/>
      <c r="C1150" s="154"/>
      <c r="D1150" s="154" t="s">
        <v>1344</v>
      </c>
      <c r="E1150" s="154"/>
      <c r="F1150" s="155">
        <v>16.718</v>
      </c>
      <c r="G1150" s="154"/>
      <c r="H1150" s="154"/>
      <c r="I1150" s="154"/>
      <c r="J1150" s="154"/>
      <c r="K1150" s="1"/>
      <c r="L1150" s="1"/>
      <c r="M1150" s="1"/>
      <c r="N1150" s="1"/>
      <c r="O1150" s="1"/>
      <c r="P1150" s="1"/>
      <c r="Q1150" t="s">
        <v>90</v>
      </c>
      <c r="S1150" s="1"/>
    </row>
    <row r="1151" spans="1:26" ht="12" customHeight="1">
      <c r="A1151" s="154"/>
      <c r="B1151" s="154"/>
      <c r="C1151" s="158"/>
      <c r="D1151" s="158" t="s">
        <v>1345</v>
      </c>
      <c r="E1151" s="154"/>
      <c r="F1151" s="154"/>
      <c r="G1151" s="154"/>
      <c r="H1151" s="154"/>
      <c r="I1151" s="154"/>
      <c r="J1151" s="154"/>
      <c r="K1151" s="1"/>
      <c r="L1151" s="1"/>
      <c r="M1151" s="1"/>
      <c r="N1151" s="1"/>
      <c r="O1151" s="1"/>
      <c r="P1151" s="1"/>
      <c r="S1151" s="1"/>
    </row>
    <row r="1152" spans="1:26">
      <c r="A1152" s="154"/>
      <c r="B1152" s="154"/>
      <c r="C1152" s="154"/>
      <c r="D1152" s="154" t="s">
        <v>1346</v>
      </c>
      <c r="E1152" s="154"/>
      <c r="F1152" s="155">
        <v>10.725</v>
      </c>
      <c r="G1152" s="154"/>
      <c r="H1152" s="154"/>
      <c r="I1152" s="154"/>
      <c r="J1152" s="154"/>
      <c r="K1152" s="1"/>
      <c r="L1152" s="1"/>
      <c r="M1152" s="1"/>
      <c r="N1152" s="1"/>
      <c r="O1152" s="1"/>
      <c r="P1152" s="1"/>
      <c r="Q1152" t="s">
        <v>90</v>
      </c>
      <c r="S1152" s="1"/>
    </row>
    <row r="1153" spans="1:19" ht="12" customHeight="1">
      <c r="A1153" s="154"/>
      <c r="B1153" s="154"/>
      <c r="C1153" s="158"/>
      <c r="D1153" s="158" t="s">
        <v>1347</v>
      </c>
      <c r="E1153" s="154"/>
      <c r="F1153" s="154"/>
      <c r="G1153" s="154"/>
      <c r="H1153" s="154"/>
      <c r="I1153" s="154"/>
      <c r="J1153" s="154"/>
      <c r="K1153" s="1"/>
      <c r="L1153" s="1"/>
      <c r="M1153" s="1"/>
      <c r="N1153" s="1"/>
      <c r="O1153" s="1"/>
      <c r="P1153" s="1"/>
      <c r="S1153" s="1"/>
    </row>
    <row r="1154" spans="1:19">
      <c r="A1154" s="154"/>
      <c r="B1154" s="154"/>
      <c r="C1154" s="154"/>
      <c r="D1154" s="154" t="s">
        <v>1348</v>
      </c>
      <c r="E1154" s="154"/>
      <c r="F1154" s="155">
        <v>7.2</v>
      </c>
      <c r="G1154" s="154"/>
      <c r="H1154" s="154"/>
      <c r="I1154" s="154"/>
      <c r="J1154" s="154"/>
      <c r="K1154" s="1"/>
      <c r="L1154" s="1"/>
      <c r="M1154" s="1"/>
      <c r="N1154" s="1"/>
      <c r="O1154" s="1"/>
      <c r="P1154" s="1"/>
      <c r="Q1154" t="s">
        <v>90</v>
      </c>
      <c r="S1154" s="1"/>
    </row>
    <row r="1155" spans="1:19" ht="12" customHeight="1">
      <c r="A1155" s="154"/>
      <c r="B1155" s="154"/>
      <c r="C1155" s="158"/>
      <c r="D1155" s="158" t="s">
        <v>1349</v>
      </c>
      <c r="E1155" s="154"/>
      <c r="F1155" s="154"/>
      <c r="G1155" s="154"/>
      <c r="H1155" s="154"/>
      <c r="I1155" s="154"/>
      <c r="J1155" s="154"/>
      <c r="K1155" s="1"/>
      <c r="L1155" s="1"/>
      <c r="M1155" s="1"/>
      <c r="N1155" s="1"/>
      <c r="O1155" s="1"/>
      <c r="P1155" s="1"/>
      <c r="S1155" s="1"/>
    </row>
    <row r="1156" spans="1:19">
      <c r="A1156" s="154"/>
      <c r="B1156" s="154"/>
      <c r="C1156" s="154"/>
      <c r="D1156" s="154" t="s">
        <v>1350</v>
      </c>
      <c r="E1156" s="154"/>
      <c r="F1156" s="155">
        <v>9.6300000000000008</v>
      </c>
      <c r="G1156" s="154"/>
      <c r="H1156" s="154"/>
      <c r="I1156" s="154"/>
      <c r="J1156" s="154"/>
      <c r="K1156" s="1"/>
      <c r="L1156" s="1"/>
      <c r="M1156" s="1"/>
      <c r="N1156" s="1"/>
      <c r="O1156" s="1"/>
      <c r="P1156" s="1"/>
      <c r="Q1156" t="s">
        <v>90</v>
      </c>
      <c r="S1156" s="1"/>
    </row>
    <row r="1157" spans="1:19" ht="12" customHeight="1">
      <c r="A1157" s="154"/>
      <c r="B1157" s="154"/>
      <c r="C1157" s="158"/>
      <c r="D1157" s="158" t="s">
        <v>1351</v>
      </c>
      <c r="E1157" s="154"/>
      <c r="F1157" s="154"/>
      <c r="G1157" s="154"/>
      <c r="H1157" s="154"/>
      <c r="I1157" s="154"/>
      <c r="J1157" s="154"/>
      <c r="K1157" s="1"/>
      <c r="L1157" s="1"/>
      <c r="M1157" s="1"/>
      <c r="N1157" s="1"/>
      <c r="O1157" s="1"/>
      <c r="P1157" s="1"/>
      <c r="S1157" s="1"/>
    </row>
    <row r="1158" spans="1:19">
      <c r="A1158" s="154"/>
      <c r="B1158" s="154"/>
      <c r="C1158" s="154"/>
      <c r="D1158" s="154" t="s">
        <v>1352</v>
      </c>
      <c r="E1158" s="154"/>
      <c r="F1158" s="155">
        <v>15.68</v>
      </c>
      <c r="G1158" s="154"/>
      <c r="H1158" s="154"/>
      <c r="I1158" s="154"/>
      <c r="J1158" s="154"/>
      <c r="K1158" s="1"/>
      <c r="L1158" s="1"/>
      <c r="M1158" s="1"/>
      <c r="N1158" s="1"/>
      <c r="O1158" s="1"/>
      <c r="P1158" s="1"/>
      <c r="Q1158" t="s">
        <v>90</v>
      </c>
      <c r="S1158" s="1"/>
    </row>
    <row r="1159" spans="1:19" ht="12" customHeight="1">
      <c r="A1159" s="154"/>
      <c r="B1159" s="154"/>
      <c r="C1159" s="158"/>
      <c r="D1159" s="158" t="s">
        <v>1353</v>
      </c>
      <c r="E1159" s="154"/>
      <c r="F1159" s="154"/>
      <c r="G1159" s="154"/>
      <c r="H1159" s="154"/>
      <c r="I1159" s="154"/>
      <c r="J1159" s="154"/>
      <c r="K1159" s="1"/>
      <c r="L1159" s="1"/>
      <c r="M1159" s="1"/>
      <c r="N1159" s="1"/>
      <c r="O1159" s="1"/>
      <c r="P1159" s="1"/>
      <c r="S1159" s="1"/>
    </row>
    <row r="1160" spans="1:19">
      <c r="A1160" s="154"/>
      <c r="B1160" s="154"/>
      <c r="C1160" s="154"/>
      <c r="D1160" s="154" t="s">
        <v>1354</v>
      </c>
      <c r="E1160" s="154"/>
      <c r="F1160" s="155">
        <v>8.9175000000000004</v>
      </c>
      <c r="G1160" s="154"/>
      <c r="H1160" s="154"/>
      <c r="I1160" s="154"/>
      <c r="J1160" s="154"/>
      <c r="K1160" s="1"/>
      <c r="L1160" s="1"/>
      <c r="M1160" s="1"/>
      <c r="N1160" s="1"/>
      <c r="O1160" s="1"/>
      <c r="P1160" s="1"/>
      <c r="Q1160" t="s">
        <v>90</v>
      </c>
      <c r="S1160" s="1"/>
    </row>
    <row r="1161" spans="1:19" ht="12" customHeight="1">
      <c r="A1161" s="154"/>
      <c r="B1161" s="154"/>
      <c r="C1161" s="158"/>
      <c r="D1161" s="158" t="s">
        <v>1355</v>
      </c>
      <c r="E1161" s="154"/>
      <c r="F1161" s="154"/>
      <c r="G1161" s="154"/>
      <c r="H1161" s="154"/>
      <c r="I1161" s="154"/>
      <c r="J1161" s="154"/>
      <c r="K1161" s="1"/>
      <c r="L1161" s="1"/>
      <c r="M1161" s="1"/>
      <c r="N1161" s="1"/>
      <c r="O1161" s="1"/>
      <c r="P1161" s="1"/>
      <c r="S1161" s="1"/>
    </row>
    <row r="1162" spans="1:19">
      <c r="A1162" s="154"/>
      <c r="B1162" s="154"/>
      <c r="C1162" s="154"/>
      <c r="D1162" s="154" t="s">
        <v>1356</v>
      </c>
      <c r="E1162" s="154"/>
      <c r="F1162" s="155">
        <v>14.898</v>
      </c>
      <c r="G1162" s="154"/>
      <c r="H1162" s="154"/>
      <c r="I1162" s="154"/>
      <c r="J1162" s="154"/>
      <c r="K1162" s="1"/>
      <c r="L1162" s="1"/>
      <c r="M1162" s="1"/>
      <c r="N1162" s="1"/>
      <c r="O1162" s="1"/>
      <c r="P1162" s="1"/>
      <c r="Q1162" t="s">
        <v>90</v>
      </c>
      <c r="S1162" s="1"/>
    </row>
    <row r="1163" spans="1:19" ht="12" customHeight="1">
      <c r="A1163" s="154"/>
      <c r="B1163" s="154"/>
      <c r="C1163" s="158"/>
      <c r="D1163" s="158" t="s">
        <v>1357</v>
      </c>
      <c r="E1163" s="154"/>
      <c r="F1163" s="154"/>
      <c r="G1163" s="154"/>
      <c r="H1163" s="154"/>
      <c r="I1163" s="154"/>
      <c r="J1163" s="154"/>
      <c r="K1163" s="1"/>
      <c r="L1163" s="1"/>
      <c r="M1163" s="1"/>
      <c r="N1163" s="1"/>
      <c r="O1163" s="1"/>
      <c r="P1163" s="1"/>
      <c r="S1163" s="1"/>
    </row>
    <row r="1164" spans="1:19">
      <c r="A1164" s="154"/>
      <c r="B1164" s="154"/>
      <c r="C1164" s="154"/>
      <c r="D1164" s="154" t="s">
        <v>1358</v>
      </c>
      <c r="E1164" s="154"/>
      <c r="F1164" s="155">
        <v>6.8250000000000002</v>
      </c>
      <c r="G1164" s="154"/>
      <c r="H1164" s="154"/>
      <c r="I1164" s="154"/>
      <c r="J1164" s="154"/>
      <c r="K1164" s="1"/>
      <c r="L1164" s="1"/>
      <c r="M1164" s="1"/>
      <c r="N1164" s="1"/>
      <c r="O1164" s="1"/>
      <c r="P1164" s="1"/>
      <c r="Q1164" t="s">
        <v>90</v>
      </c>
      <c r="S1164" s="1"/>
    </row>
    <row r="1165" spans="1:19" ht="12" customHeight="1">
      <c r="A1165" s="154"/>
      <c r="B1165" s="154"/>
      <c r="C1165" s="158"/>
      <c r="D1165" s="158" t="s">
        <v>1359</v>
      </c>
      <c r="E1165" s="154"/>
      <c r="F1165" s="154"/>
      <c r="G1165" s="154"/>
      <c r="H1165" s="154"/>
      <c r="I1165" s="154"/>
      <c r="J1165" s="154"/>
      <c r="K1165" s="1"/>
      <c r="L1165" s="1"/>
      <c r="M1165" s="1"/>
      <c r="N1165" s="1"/>
      <c r="O1165" s="1"/>
      <c r="P1165" s="1"/>
      <c r="S1165" s="1"/>
    </row>
    <row r="1166" spans="1:19">
      <c r="A1166" s="154"/>
      <c r="B1166" s="154"/>
      <c r="C1166" s="154"/>
      <c r="D1166" s="154" t="s">
        <v>1360</v>
      </c>
      <c r="E1166" s="154"/>
      <c r="F1166" s="155">
        <v>11.22</v>
      </c>
      <c r="G1166" s="154"/>
      <c r="H1166" s="154"/>
      <c r="I1166" s="154"/>
      <c r="J1166" s="154"/>
      <c r="K1166" s="1"/>
      <c r="L1166" s="1"/>
      <c r="M1166" s="1"/>
      <c r="N1166" s="1"/>
      <c r="O1166" s="1"/>
      <c r="P1166" s="1"/>
      <c r="Q1166" t="s">
        <v>90</v>
      </c>
      <c r="S1166" s="1"/>
    </row>
    <row r="1167" spans="1:19" ht="12" customHeight="1">
      <c r="A1167" s="154"/>
      <c r="B1167" s="154"/>
      <c r="C1167" s="158"/>
      <c r="D1167" s="158" t="s">
        <v>1361</v>
      </c>
      <c r="E1167" s="154"/>
      <c r="F1167" s="154"/>
      <c r="G1167" s="154"/>
      <c r="H1167" s="154"/>
      <c r="I1167" s="154"/>
      <c r="J1167" s="154"/>
      <c r="K1167" s="1"/>
      <c r="L1167" s="1"/>
      <c r="M1167" s="1"/>
      <c r="N1167" s="1"/>
      <c r="O1167" s="1"/>
      <c r="P1167" s="1"/>
      <c r="S1167" s="1"/>
    </row>
    <row r="1168" spans="1:19">
      <c r="A1168" s="154"/>
      <c r="B1168" s="154"/>
      <c r="C1168" s="154"/>
      <c r="D1168" s="154" t="s">
        <v>1362</v>
      </c>
      <c r="E1168" s="154"/>
      <c r="F1168" s="155">
        <v>14.88</v>
      </c>
      <c r="G1168" s="154"/>
      <c r="H1168" s="154"/>
      <c r="I1168" s="154"/>
      <c r="J1168" s="154"/>
      <c r="K1168" s="1"/>
      <c r="L1168" s="1"/>
      <c r="M1168" s="1"/>
      <c r="N1168" s="1"/>
      <c r="O1168" s="1"/>
      <c r="P1168" s="1"/>
      <c r="Q1168" t="s">
        <v>90</v>
      </c>
      <c r="S1168" s="1"/>
    </row>
    <row r="1169" spans="1:19" ht="12" customHeight="1">
      <c r="A1169" s="154"/>
      <c r="B1169" s="154"/>
      <c r="C1169" s="158"/>
      <c r="D1169" s="158" t="s">
        <v>1363</v>
      </c>
      <c r="E1169" s="154"/>
      <c r="F1169" s="154"/>
      <c r="G1169" s="154"/>
      <c r="H1169" s="154"/>
      <c r="I1169" s="154"/>
      <c r="J1169" s="154"/>
      <c r="K1169" s="1"/>
      <c r="L1169" s="1"/>
      <c r="M1169" s="1"/>
      <c r="N1169" s="1"/>
      <c r="O1169" s="1"/>
      <c r="P1169" s="1"/>
      <c r="S1169" s="1"/>
    </row>
    <row r="1170" spans="1:19">
      <c r="A1170" s="154"/>
      <c r="B1170" s="154"/>
      <c r="C1170" s="154"/>
      <c r="D1170" s="154" t="s">
        <v>1364</v>
      </c>
      <c r="E1170" s="154"/>
      <c r="F1170" s="155">
        <v>7.9050000000000002</v>
      </c>
      <c r="G1170" s="154"/>
      <c r="H1170" s="154"/>
      <c r="I1170" s="154"/>
      <c r="J1170" s="154"/>
      <c r="K1170" s="1"/>
      <c r="L1170" s="1"/>
      <c r="M1170" s="1"/>
      <c r="N1170" s="1"/>
      <c r="O1170" s="1"/>
      <c r="P1170" s="1"/>
      <c r="Q1170" t="s">
        <v>90</v>
      </c>
      <c r="S1170" s="1"/>
    </row>
    <row r="1171" spans="1:19" ht="12" customHeight="1">
      <c r="A1171" s="154"/>
      <c r="B1171" s="154"/>
      <c r="C1171" s="158"/>
      <c r="D1171" s="158" t="s">
        <v>1365</v>
      </c>
      <c r="E1171" s="154"/>
      <c r="F1171" s="154"/>
      <c r="G1171" s="154"/>
      <c r="H1171" s="154"/>
      <c r="I1171" s="154"/>
      <c r="J1171" s="154"/>
      <c r="K1171" s="1"/>
      <c r="L1171" s="1"/>
      <c r="M1171" s="1"/>
      <c r="N1171" s="1"/>
      <c r="O1171" s="1"/>
      <c r="P1171" s="1"/>
      <c r="S1171" s="1"/>
    </row>
    <row r="1172" spans="1:19">
      <c r="A1172" s="154"/>
      <c r="B1172" s="154"/>
      <c r="C1172" s="154"/>
      <c r="D1172" s="154" t="s">
        <v>1366</v>
      </c>
      <c r="E1172" s="154"/>
      <c r="F1172" s="155">
        <v>8.4824999999999999</v>
      </c>
      <c r="G1172" s="154"/>
      <c r="H1172" s="154"/>
      <c r="I1172" s="154"/>
      <c r="J1172" s="154"/>
      <c r="K1172" s="1"/>
      <c r="L1172" s="1"/>
      <c r="M1172" s="1"/>
      <c r="N1172" s="1"/>
      <c r="O1172" s="1"/>
      <c r="P1172" s="1"/>
      <c r="Q1172" t="s">
        <v>90</v>
      </c>
      <c r="S1172" s="1"/>
    </row>
    <row r="1173" spans="1:19" ht="12" customHeight="1">
      <c r="A1173" s="154"/>
      <c r="B1173" s="154"/>
      <c r="C1173" s="158"/>
      <c r="D1173" s="158" t="s">
        <v>1367</v>
      </c>
      <c r="E1173" s="154"/>
      <c r="F1173" s="154"/>
      <c r="G1173" s="154"/>
      <c r="H1173" s="154"/>
      <c r="I1173" s="154"/>
      <c r="J1173" s="154"/>
      <c r="K1173" s="1"/>
      <c r="L1173" s="1"/>
      <c r="M1173" s="1"/>
      <c r="N1173" s="1"/>
      <c r="O1173" s="1"/>
      <c r="P1173" s="1"/>
      <c r="S1173" s="1"/>
    </row>
    <row r="1174" spans="1:19">
      <c r="A1174" s="154"/>
      <c r="B1174" s="154"/>
      <c r="C1174" s="154"/>
      <c r="D1174" s="154" t="s">
        <v>1368</v>
      </c>
      <c r="E1174" s="154"/>
      <c r="F1174" s="155">
        <v>13.218</v>
      </c>
      <c r="G1174" s="154"/>
      <c r="H1174" s="154"/>
      <c r="I1174" s="154"/>
      <c r="J1174" s="154"/>
      <c r="K1174" s="1"/>
      <c r="L1174" s="1"/>
      <c r="M1174" s="1"/>
      <c r="N1174" s="1"/>
      <c r="O1174" s="1"/>
      <c r="P1174" s="1"/>
      <c r="Q1174" t="s">
        <v>90</v>
      </c>
      <c r="S1174" s="1"/>
    </row>
    <row r="1175" spans="1:19" ht="12" customHeight="1">
      <c r="A1175" s="154"/>
      <c r="B1175" s="154"/>
      <c r="C1175" s="158"/>
      <c r="D1175" s="158" t="s">
        <v>1369</v>
      </c>
      <c r="E1175" s="154"/>
      <c r="F1175" s="154"/>
      <c r="G1175" s="154"/>
      <c r="H1175" s="154"/>
      <c r="I1175" s="154"/>
      <c r="J1175" s="154"/>
      <c r="K1175" s="1"/>
      <c r="L1175" s="1"/>
      <c r="M1175" s="1"/>
      <c r="N1175" s="1"/>
      <c r="O1175" s="1"/>
      <c r="P1175" s="1"/>
      <c r="S1175" s="1"/>
    </row>
    <row r="1176" spans="1:19">
      <c r="A1176" s="154"/>
      <c r="B1176" s="154"/>
      <c r="C1176" s="154"/>
      <c r="D1176" s="154" t="s">
        <v>1370</v>
      </c>
      <c r="E1176" s="154"/>
      <c r="F1176" s="155">
        <v>16.077999999999999</v>
      </c>
      <c r="G1176" s="154"/>
      <c r="H1176" s="154"/>
      <c r="I1176" s="154"/>
      <c r="J1176" s="154"/>
      <c r="K1176" s="1"/>
      <c r="L1176" s="1"/>
      <c r="M1176" s="1"/>
      <c r="N1176" s="1"/>
      <c r="O1176" s="1"/>
      <c r="P1176" s="1"/>
      <c r="Q1176" t="s">
        <v>90</v>
      </c>
      <c r="S1176" s="1"/>
    </row>
    <row r="1177" spans="1:19" ht="12" customHeight="1">
      <c r="A1177" s="154"/>
      <c r="B1177" s="154"/>
      <c r="C1177" s="158"/>
      <c r="D1177" s="158" t="s">
        <v>1371</v>
      </c>
      <c r="E1177" s="154"/>
      <c r="F1177" s="154"/>
      <c r="G1177" s="154"/>
      <c r="H1177" s="154"/>
      <c r="I1177" s="154"/>
      <c r="J1177" s="154"/>
      <c r="K1177" s="1"/>
      <c r="L1177" s="1"/>
      <c r="M1177" s="1"/>
      <c r="N1177" s="1"/>
      <c r="O1177" s="1"/>
      <c r="P1177" s="1"/>
      <c r="S1177" s="1"/>
    </row>
    <row r="1178" spans="1:19">
      <c r="A1178" s="154"/>
      <c r="B1178" s="154"/>
      <c r="C1178" s="154"/>
      <c r="D1178" s="154" t="s">
        <v>1372</v>
      </c>
      <c r="E1178" s="154"/>
      <c r="F1178" s="155">
        <v>6.9375</v>
      </c>
      <c r="G1178" s="154"/>
      <c r="H1178" s="154"/>
      <c r="I1178" s="154"/>
      <c r="J1178" s="154"/>
      <c r="K1178" s="1"/>
      <c r="L1178" s="1"/>
      <c r="M1178" s="1"/>
      <c r="N1178" s="1"/>
      <c r="O1178" s="1"/>
      <c r="P1178" s="1"/>
      <c r="Q1178" t="s">
        <v>90</v>
      </c>
      <c r="S1178" s="1"/>
    </row>
    <row r="1179" spans="1:19" ht="12" customHeight="1">
      <c r="A1179" s="154"/>
      <c r="B1179" s="154"/>
      <c r="C1179" s="158"/>
      <c r="D1179" s="158" t="s">
        <v>1373</v>
      </c>
      <c r="E1179" s="154"/>
      <c r="F1179" s="154"/>
      <c r="G1179" s="154"/>
      <c r="H1179" s="154"/>
      <c r="I1179" s="154"/>
      <c r="J1179" s="154"/>
      <c r="K1179" s="1"/>
      <c r="L1179" s="1"/>
      <c r="M1179" s="1"/>
      <c r="N1179" s="1"/>
      <c r="O1179" s="1"/>
      <c r="P1179" s="1"/>
      <c r="S1179" s="1"/>
    </row>
    <row r="1180" spans="1:19">
      <c r="A1180" s="154"/>
      <c r="B1180" s="154"/>
      <c r="C1180" s="154"/>
      <c r="D1180" s="154" t="s">
        <v>1374</v>
      </c>
      <c r="E1180" s="154"/>
      <c r="F1180" s="155">
        <v>5.7</v>
      </c>
      <c r="G1180" s="154"/>
      <c r="H1180" s="154"/>
      <c r="I1180" s="154"/>
      <c r="J1180" s="154"/>
      <c r="K1180" s="1"/>
      <c r="L1180" s="1"/>
      <c r="M1180" s="1"/>
      <c r="N1180" s="1"/>
      <c r="O1180" s="1"/>
      <c r="P1180" s="1"/>
      <c r="Q1180" t="s">
        <v>90</v>
      </c>
      <c r="S1180" s="1"/>
    </row>
    <row r="1181" spans="1:19" ht="12" customHeight="1">
      <c r="A1181" s="154"/>
      <c r="B1181" s="154"/>
      <c r="C1181" s="158"/>
      <c r="D1181" s="158" t="s">
        <v>1375</v>
      </c>
      <c r="E1181" s="154"/>
      <c r="F1181" s="154"/>
      <c r="G1181" s="154"/>
      <c r="H1181" s="154"/>
      <c r="I1181" s="154"/>
      <c r="J1181" s="154"/>
      <c r="K1181" s="1"/>
      <c r="L1181" s="1"/>
      <c r="M1181" s="1"/>
      <c r="N1181" s="1"/>
      <c r="O1181" s="1"/>
      <c r="P1181" s="1"/>
      <c r="S1181" s="1"/>
    </row>
    <row r="1182" spans="1:19">
      <c r="A1182" s="154"/>
      <c r="B1182" s="154"/>
      <c r="C1182" s="154"/>
      <c r="D1182" s="154" t="s">
        <v>1376</v>
      </c>
      <c r="E1182" s="154"/>
      <c r="F1182" s="155">
        <v>16.198</v>
      </c>
      <c r="G1182" s="154"/>
      <c r="H1182" s="154"/>
      <c r="I1182" s="154"/>
      <c r="J1182" s="154"/>
      <c r="K1182" s="1"/>
      <c r="L1182" s="1"/>
      <c r="M1182" s="1"/>
      <c r="N1182" s="1"/>
      <c r="O1182" s="1"/>
      <c r="P1182" s="1"/>
      <c r="Q1182" t="s">
        <v>90</v>
      </c>
      <c r="S1182" s="1"/>
    </row>
    <row r="1183" spans="1:19" ht="12" customHeight="1">
      <c r="A1183" s="154"/>
      <c r="B1183" s="154"/>
      <c r="C1183" s="158"/>
      <c r="D1183" s="158" t="s">
        <v>1377</v>
      </c>
      <c r="E1183" s="154"/>
      <c r="F1183" s="154"/>
      <c r="G1183" s="154"/>
      <c r="H1183" s="154"/>
      <c r="I1183" s="154"/>
      <c r="J1183" s="154"/>
      <c r="K1183" s="1"/>
      <c r="L1183" s="1"/>
      <c r="M1183" s="1"/>
      <c r="N1183" s="1"/>
      <c r="O1183" s="1"/>
      <c r="P1183" s="1"/>
      <c r="S1183" s="1"/>
    </row>
    <row r="1184" spans="1:19">
      <c r="A1184" s="154"/>
      <c r="B1184" s="154"/>
      <c r="C1184" s="154"/>
      <c r="D1184" s="154" t="s">
        <v>1378</v>
      </c>
      <c r="E1184" s="154"/>
      <c r="F1184" s="155">
        <v>8.7524999999999995</v>
      </c>
      <c r="G1184" s="154"/>
      <c r="H1184" s="154"/>
      <c r="I1184" s="154"/>
      <c r="J1184" s="154"/>
      <c r="K1184" s="1"/>
      <c r="L1184" s="1"/>
      <c r="M1184" s="1"/>
      <c r="N1184" s="1"/>
      <c r="O1184" s="1"/>
      <c r="P1184" s="1"/>
      <c r="Q1184" t="s">
        <v>90</v>
      </c>
      <c r="S1184" s="1"/>
    </row>
    <row r="1185" spans="1:26" ht="12" customHeight="1">
      <c r="A1185" s="154"/>
      <c r="B1185" s="154"/>
      <c r="C1185" s="158"/>
      <c r="D1185" s="158" t="s">
        <v>1379</v>
      </c>
      <c r="E1185" s="154"/>
      <c r="F1185" s="154"/>
      <c r="G1185" s="154"/>
      <c r="H1185" s="154"/>
      <c r="I1185" s="154"/>
      <c r="J1185" s="154"/>
      <c r="K1185" s="1"/>
      <c r="L1185" s="1"/>
      <c r="M1185" s="1"/>
      <c r="N1185" s="1"/>
      <c r="O1185" s="1"/>
      <c r="P1185" s="1"/>
      <c r="S1185" s="1"/>
    </row>
    <row r="1186" spans="1:26">
      <c r="A1186" s="154"/>
      <c r="B1186" s="154"/>
      <c r="C1186" s="154"/>
      <c r="D1186" s="154" t="s">
        <v>1380</v>
      </c>
      <c r="E1186" s="154"/>
      <c r="F1186" s="155">
        <v>7.11</v>
      </c>
      <c r="G1186" s="154"/>
      <c r="H1186" s="154"/>
      <c r="I1186" s="154"/>
      <c r="J1186" s="154"/>
      <c r="K1186" s="1"/>
      <c r="L1186" s="1"/>
      <c r="M1186" s="1"/>
      <c r="N1186" s="1"/>
      <c r="O1186" s="1"/>
      <c r="P1186" s="1"/>
      <c r="Q1186" t="s">
        <v>90</v>
      </c>
      <c r="S1186" s="1"/>
    </row>
    <row r="1187" spans="1:26" ht="12" customHeight="1">
      <c r="A1187" s="154"/>
      <c r="B1187" s="154"/>
      <c r="C1187" s="158"/>
      <c r="D1187" s="158" t="s">
        <v>1381</v>
      </c>
      <c r="E1187" s="154"/>
      <c r="F1187" s="154"/>
      <c r="G1187" s="154"/>
      <c r="H1187" s="154"/>
      <c r="I1187" s="154"/>
      <c r="J1187" s="154"/>
      <c r="K1187" s="1"/>
      <c r="L1187" s="1"/>
      <c r="M1187" s="1"/>
      <c r="N1187" s="1"/>
      <c r="O1187" s="1"/>
      <c r="P1187" s="1"/>
      <c r="S1187" s="1"/>
    </row>
    <row r="1188" spans="1:26">
      <c r="A1188" s="154"/>
      <c r="B1188" s="154"/>
      <c r="C1188" s="154"/>
      <c r="D1188" s="154" t="s">
        <v>1382</v>
      </c>
      <c r="E1188" s="154"/>
      <c r="F1188" s="155">
        <v>16.571999999999999</v>
      </c>
      <c r="G1188" s="154"/>
      <c r="H1188" s="154"/>
      <c r="I1188" s="154"/>
      <c r="J1188" s="154"/>
      <c r="K1188" s="1"/>
      <c r="L1188" s="1"/>
      <c r="M1188" s="1"/>
      <c r="N1188" s="1"/>
      <c r="O1188" s="1"/>
      <c r="P1188" s="1"/>
      <c r="Q1188" t="s">
        <v>90</v>
      </c>
      <c r="S1188" s="1"/>
    </row>
    <row r="1189" spans="1:26" ht="12" customHeight="1">
      <c r="A1189" s="154"/>
      <c r="B1189" s="154"/>
      <c r="C1189" s="158"/>
      <c r="D1189" s="158" t="s">
        <v>1383</v>
      </c>
      <c r="E1189" s="154"/>
      <c r="F1189" s="154"/>
      <c r="G1189" s="154"/>
      <c r="H1189" s="154"/>
      <c r="I1189" s="154"/>
      <c r="J1189" s="154"/>
      <c r="K1189" s="1"/>
      <c r="L1189" s="1"/>
      <c r="M1189" s="1"/>
      <c r="N1189" s="1"/>
      <c r="O1189" s="1"/>
      <c r="P1189" s="1"/>
      <c r="S1189" s="1"/>
    </row>
    <row r="1190" spans="1:26">
      <c r="A1190" s="154"/>
      <c r="B1190" s="154"/>
      <c r="C1190" s="154"/>
      <c r="D1190" s="154" t="s">
        <v>1384</v>
      </c>
      <c r="E1190" s="154"/>
      <c r="F1190" s="155">
        <v>8.4075000000000006</v>
      </c>
      <c r="G1190" s="154"/>
      <c r="H1190" s="154"/>
      <c r="I1190" s="154"/>
      <c r="J1190" s="154"/>
      <c r="K1190" s="1"/>
      <c r="L1190" s="1"/>
      <c r="M1190" s="1"/>
      <c r="N1190" s="1"/>
      <c r="O1190" s="1"/>
      <c r="P1190" s="1"/>
      <c r="Q1190" t="s">
        <v>90</v>
      </c>
      <c r="S1190" s="1"/>
    </row>
    <row r="1191" spans="1:26" ht="12" customHeight="1">
      <c r="A1191" s="154"/>
      <c r="B1191" s="154"/>
      <c r="C1191" s="158"/>
      <c r="D1191" s="158" t="s">
        <v>1385</v>
      </c>
      <c r="E1191" s="154"/>
      <c r="F1191" s="154"/>
      <c r="G1191" s="154"/>
      <c r="H1191" s="154"/>
      <c r="I1191" s="154"/>
      <c r="J1191" s="154"/>
      <c r="K1191" s="1"/>
      <c r="L1191" s="1"/>
      <c r="M1191" s="1"/>
      <c r="N1191" s="1"/>
      <c r="O1191" s="1"/>
      <c r="P1191" s="1"/>
      <c r="S1191" s="1"/>
    </row>
    <row r="1192" spans="1:26">
      <c r="A1192" s="154"/>
      <c r="B1192" s="154"/>
      <c r="C1192" s="154"/>
      <c r="D1192" s="154" t="s">
        <v>1386</v>
      </c>
      <c r="E1192" s="154"/>
      <c r="F1192" s="155">
        <v>16.352</v>
      </c>
      <c r="G1192" s="154"/>
      <c r="H1192" s="154"/>
      <c r="I1192" s="154"/>
      <c r="J1192" s="154"/>
      <c r="K1192" s="1"/>
      <c r="L1192" s="1"/>
      <c r="M1192" s="1"/>
      <c r="N1192" s="1"/>
      <c r="O1192" s="1"/>
      <c r="P1192" s="1"/>
      <c r="Q1192" t="s">
        <v>90</v>
      </c>
      <c r="S1192" s="1"/>
    </row>
    <row r="1193" spans="1:26" ht="12" customHeight="1">
      <c r="A1193" s="154"/>
      <c r="B1193" s="154"/>
      <c r="C1193" s="158"/>
      <c r="D1193" s="158" t="s">
        <v>1387</v>
      </c>
      <c r="E1193" s="154"/>
      <c r="F1193" s="154"/>
      <c r="G1193" s="154"/>
      <c r="H1193" s="154"/>
      <c r="I1193" s="154"/>
      <c r="J1193" s="154"/>
      <c r="K1193" s="1"/>
      <c r="L1193" s="1"/>
      <c r="M1193" s="1"/>
      <c r="N1193" s="1"/>
      <c r="O1193" s="1"/>
      <c r="P1193" s="1"/>
      <c r="S1193" s="1"/>
    </row>
    <row r="1194" spans="1:26">
      <c r="A1194" s="154"/>
      <c r="B1194" s="154"/>
      <c r="C1194" s="154"/>
      <c r="D1194" s="154" t="s">
        <v>1388</v>
      </c>
      <c r="E1194" s="154"/>
      <c r="F1194" s="155">
        <v>8.1150000000000002</v>
      </c>
      <c r="G1194" s="154"/>
      <c r="H1194" s="154"/>
      <c r="I1194" s="154"/>
      <c r="J1194" s="154"/>
      <c r="K1194" s="1"/>
      <c r="L1194" s="1"/>
      <c r="M1194" s="1"/>
      <c r="N1194" s="1"/>
      <c r="O1194" s="1"/>
      <c r="P1194" s="1"/>
      <c r="Q1194" t="s">
        <v>90</v>
      </c>
      <c r="S1194" s="1"/>
    </row>
    <row r="1195" spans="1:26" ht="24.95" customHeight="1">
      <c r="A1195" s="157">
        <v>294</v>
      </c>
      <c r="B1195" s="154" t="s">
        <v>1336</v>
      </c>
      <c r="C1195" s="159" t="s">
        <v>1389</v>
      </c>
      <c r="D1195" s="154" t="s">
        <v>1390</v>
      </c>
      <c r="E1195" s="154" t="s">
        <v>890</v>
      </c>
      <c r="F1195" s="155">
        <v>2.5</v>
      </c>
      <c r="G1195" s="156"/>
      <c r="H1195" s="154"/>
      <c r="I1195" s="156">
        <f>ROUND(F1195*(G1195+H1195),2)</f>
        <v>0</v>
      </c>
      <c r="J1195" s="154">
        <f>ROUND(F1195*(N1195),2)</f>
        <v>0</v>
      </c>
      <c r="K1195" s="1">
        <f>ROUND(F1195*(O1195),2)</f>
        <v>0</v>
      </c>
      <c r="L1195" s="1"/>
      <c r="M1195" s="1">
        <f>ROUND(F1195*(G1195+H1195),2)</f>
        <v>0</v>
      </c>
      <c r="N1195" s="1">
        <v>0</v>
      </c>
      <c r="O1195" s="1"/>
      <c r="P1195" s="153">
        <f>ROUND(F1195*(R1195),3)</f>
        <v>0</v>
      </c>
      <c r="Q1195" s="160"/>
      <c r="R1195" s="160">
        <v>0</v>
      </c>
      <c r="S1195" s="153">
        <f>ROUND(F1195*(X1195),3)</f>
        <v>0</v>
      </c>
      <c r="X1195">
        <v>0</v>
      </c>
      <c r="Z1195">
        <v>0</v>
      </c>
    </row>
    <row r="1196" spans="1:26" ht="24.95" customHeight="1">
      <c r="A1196" s="157">
        <v>295</v>
      </c>
      <c r="B1196" s="154" t="s">
        <v>235</v>
      </c>
      <c r="C1196" s="159" t="s">
        <v>1391</v>
      </c>
      <c r="D1196" s="154" t="s">
        <v>1392</v>
      </c>
      <c r="E1196" s="154" t="s">
        <v>352</v>
      </c>
      <c r="F1196" s="155">
        <v>286.28543999999999</v>
      </c>
      <c r="G1196" s="156"/>
      <c r="H1196" s="154"/>
      <c r="I1196" s="156">
        <f>ROUND(F1196*(G1196+H1196),2)</f>
        <v>0</v>
      </c>
      <c r="J1196" s="154">
        <f>ROUND(F1196*(N1196),2)</f>
        <v>0</v>
      </c>
      <c r="K1196" s="1">
        <f>ROUND(F1196*(O1196),2)</f>
        <v>0</v>
      </c>
      <c r="L1196" s="1"/>
      <c r="M1196" s="1">
        <f>ROUND(F1196*(G1196+H1196),2)</f>
        <v>0</v>
      </c>
      <c r="N1196" s="1">
        <v>0</v>
      </c>
      <c r="O1196" s="1"/>
      <c r="P1196" s="153">
        <f>ROUND(F1196*(R1196),3)</f>
        <v>6.0119999999999996</v>
      </c>
      <c r="Q1196" s="160"/>
      <c r="R1196" s="160">
        <v>2.1000000000000001E-2</v>
      </c>
      <c r="S1196" s="153">
        <f>ROUND(F1196*(X1196),3)</f>
        <v>0</v>
      </c>
      <c r="X1196">
        <v>0</v>
      </c>
      <c r="Z1196">
        <v>0</v>
      </c>
    </row>
    <row r="1197" spans="1:26">
      <c r="A1197" s="154"/>
      <c r="B1197" s="154"/>
      <c r="C1197" s="158"/>
      <c r="D1197" s="158" t="s">
        <v>1393</v>
      </c>
      <c r="E1197" s="154"/>
      <c r="F1197" s="155">
        <v>286.28543999999999</v>
      </c>
      <c r="G1197" s="154"/>
      <c r="H1197" s="154"/>
      <c r="I1197" s="154"/>
      <c r="J1197" s="154"/>
      <c r="K1197" s="1"/>
      <c r="L1197" s="1"/>
      <c r="M1197" s="1"/>
      <c r="N1197" s="1"/>
      <c r="O1197" s="1"/>
      <c r="P1197" s="1"/>
      <c r="Q1197" t="s">
        <v>90</v>
      </c>
      <c r="S1197" s="1"/>
    </row>
    <row r="1198" spans="1:26">
      <c r="A1198" s="144"/>
      <c r="B1198" s="144"/>
      <c r="C1198" s="144"/>
      <c r="D1198" s="144" t="s">
        <v>67</v>
      </c>
      <c r="E1198" s="144"/>
      <c r="F1198" s="144"/>
      <c r="G1198" s="146">
        <f>ROUND((SUM(L1143:L1197))/1,2)</f>
        <v>0</v>
      </c>
      <c r="H1198" s="146">
        <f>ROUND((SUM(M1143:M1197))/1,2)</f>
        <v>0</v>
      </c>
      <c r="I1198" s="146">
        <f>ROUND((SUM(I1143:I1197))/1,2)</f>
        <v>0</v>
      </c>
      <c r="J1198" s="144"/>
      <c r="K1198" s="144"/>
      <c r="L1198" s="144">
        <f>ROUND((SUM(L1143:L1197))/1,2)</f>
        <v>0</v>
      </c>
      <c r="M1198" s="144">
        <f>ROUND((SUM(M1143:M1197))/1,2)</f>
        <v>0</v>
      </c>
      <c r="N1198" s="144"/>
      <c r="O1198" s="144"/>
      <c r="P1198" s="161">
        <f>ROUND((SUM(P1143:P1197))/1,2)</f>
        <v>6.15</v>
      </c>
      <c r="Q1198" s="142"/>
      <c r="R1198" s="142"/>
      <c r="S1198" s="161">
        <f>ROUND((SUM(S1143:S1197))/1,2)</f>
        <v>0</v>
      </c>
      <c r="T1198" s="142"/>
      <c r="U1198" s="142"/>
      <c r="V1198" s="142"/>
      <c r="W1198" s="142"/>
      <c r="X1198" s="142"/>
      <c r="Y1198" s="142"/>
      <c r="Z1198" s="142"/>
    </row>
    <row r="1199" spans="1:2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S1199" s="1"/>
    </row>
    <row r="1200" spans="1:26">
      <c r="A1200" s="144"/>
      <c r="B1200" s="144"/>
      <c r="C1200" s="144"/>
      <c r="D1200" s="144" t="s">
        <v>68</v>
      </c>
      <c r="E1200" s="144"/>
      <c r="F1200" s="144"/>
      <c r="G1200" s="144"/>
      <c r="H1200" s="144"/>
      <c r="I1200" s="144"/>
      <c r="J1200" s="144"/>
      <c r="K1200" s="144"/>
      <c r="L1200" s="144"/>
      <c r="M1200" s="144"/>
      <c r="N1200" s="144"/>
      <c r="O1200" s="144"/>
      <c r="P1200" s="144"/>
      <c r="Q1200" s="142"/>
      <c r="R1200" s="142"/>
      <c r="S1200" s="144"/>
      <c r="T1200" s="142"/>
      <c r="U1200" s="142"/>
      <c r="V1200" s="142"/>
      <c r="W1200" s="142"/>
      <c r="X1200" s="142"/>
      <c r="Y1200" s="142"/>
      <c r="Z1200" s="142"/>
    </row>
    <row r="1201" spans="1:26" ht="24.95" customHeight="1">
      <c r="A1201" s="157">
        <v>296</v>
      </c>
      <c r="B1201" s="154" t="s">
        <v>1394</v>
      </c>
      <c r="C1201" s="159" t="s">
        <v>1395</v>
      </c>
      <c r="D1201" s="154" t="s">
        <v>1396</v>
      </c>
      <c r="E1201" s="154" t="s">
        <v>110</v>
      </c>
      <c r="F1201" s="155">
        <v>110.304605</v>
      </c>
      <c r="G1201" s="156"/>
      <c r="H1201" s="154"/>
      <c r="I1201" s="156">
        <f>ROUND(F1201*(G1201+H1201),2)</f>
        <v>0</v>
      </c>
      <c r="J1201" s="154">
        <f>ROUND(F1201*(N1201),2)</f>
        <v>0</v>
      </c>
      <c r="K1201" s="1">
        <f>ROUND(F1201*(O1201),2)</f>
        <v>0</v>
      </c>
      <c r="L1201" s="1"/>
      <c r="M1201" s="1">
        <f>ROUND(F1201*(G1201+H1201),2)</f>
        <v>0</v>
      </c>
      <c r="N1201" s="1">
        <v>0</v>
      </c>
      <c r="O1201" s="1"/>
      <c r="P1201" s="153">
        <f>ROUND(F1201*(R1201),3)</f>
        <v>2.5999999999999999E-2</v>
      </c>
      <c r="Q1201" s="160"/>
      <c r="R1201" s="160">
        <v>2.4000000000000001E-4</v>
      </c>
      <c r="S1201" s="153">
        <f>ROUND(F1201*(X1201),3)</f>
        <v>0</v>
      </c>
      <c r="X1201">
        <v>0</v>
      </c>
      <c r="Z1201">
        <v>0</v>
      </c>
    </row>
    <row r="1202" spans="1:26" ht="12" customHeight="1">
      <c r="A1202" s="154"/>
      <c r="B1202" s="154"/>
      <c r="C1202" s="158"/>
      <c r="D1202" s="158" t="s">
        <v>1397</v>
      </c>
      <c r="E1202" s="154"/>
      <c r="F1202" s="154"/>
      <c r="G1202" s="154"/>
      <c r="H1202" s="154"/>
      <c r="I1202" s="154"/>
      <c r="J1202" s="154"/>
      <c r="K1202" s="1"/>
      <c r="L1202" s="1"/>
      <c r="M1202" s="1"/>
      <c r="N1202" s="1"/>
      <c r="O1202" s="1"/>
      <c r="P1202" s="1"/>
      <c r="S1202" s="1"/>
    </row>
    <row r="1203" spans="1:26">
      <c r="A1203" s="154"/>
      <c r="B1203" s="154"/>
      <c r="C1203" s="154"/>
      <c r="D1203" s="154" t="s">
        <v>1398</v>
      </c>
      <c r="E1203" s="154"/>
      <c r="F1203" s="155">
        <v>39.279499999999999</v>
      </c>
      <c r="G1203" s="154"/>
      <c r="H1203" s="154"/>
      <c r="I1203" s="154"/>
      <c r="J1203" s="154"/>
      <c r="K1203" s="1"/>
      <c r="L1203" s="1"/>
      <c r="M1203" s="1"/>
      <c r="N1203" s="1"/>
      <c r="O1203" s="1"/>
      <c r="P1203" s="1"/>
      <c r="Q1203" t="s">
        <v>134</v>
      </c>
      <c r="S1203" s="1"/>
    </row>
    <row r="1204" spans="1:26">
      <c r="A1204" s="154"/>
      <c r="B1204" s="154"/>
      <c r="C1204" s="158"/>
      <c r="D1204" s="158" t="s">
        <v>1399</v>
      </c>
      <c r="E1204" s="154"/>
      <c r="F1204" s="155">
        <v>49.245104999999995</v>
      </c>
      <c r="G1204" s="154"/>
      <c r="H1204" s="154"/>
      <c r="I1204" s="154"/>
      <c r="J1204" s="154"/>
      <c r="K1204" s="1"/>
      <c r="L1204" s="1"/>
      <c r="M1204" s="1"/>
      <c r="N1204" s="1"/>
      <c r="O1204" s="1"/>
      <c r="P1204" s="1"/>
      <c r="Q1204" t="s">
        <v>134</v>
      </c>
      <c r="S1204" s="1"/>
    </row>
    <row r="1205" spans="1:26">
      <c r="A1205" s="154"/>
      <c r="B1205" s="154"/>
      <c r="C1205" s="158"/>
      <c r="D1205" s="158" t="s">
        <v>1400</v>
      </c>
      <c r="E1205" s="154"/>
      <c r="F1205" s="155">
        <v>21.78</v>
      </c>
      <c r="G1205" s="154"/>
      <c r="H1205" s="154"/>
      <c r="I1205" s="154"/>
      <c r="J1205" s="154"/>
      <c r="K1205" s="1"/>
      <c r="L1205" s="1"/>
      <c r="M1205" s="1"/>
      <c r="N1205" s="1"/>
      <c r="O1205" s="1"/>
      <c r="P1205" s="1"/>
      <c r="S1205" s="1"/>
    </row>
    <row r="1206" spans="1:26" ht="24.95" customHeight="1">
      <c r="A1206" s="157">
        <v>297</v>
      </c>
      <c r="B1206" s="154" t="s">
        <v>1394</v>
      </c>
      <c r="C1206" s="159" t="s">
        <v>1401</v>
      </c>
      <c r="D1206" s="154" t="s">
        <v>1402</v>
      </c>
      <c r="E1206" s="154" t="s">
        <v>110</v>
      </c>
      <c r="F1206" s="155">
        <v>110.30500000000001</v>
      </c>
      <c r="G1206" s="156"/>
      <c r="H1206" s="154"/>
      <c r="I1206" s="156">
        <f>ROUND(F1206*(G1206+H1206),2)</f>
        <v>0</v>
      </c>
      <c r="J1206" s="154">
        <f>ROUND(F1206*(N1206),2)</f>
        <v>0</v>
      </c>
      <c r="K1206" s="1">
        <f>ROUND(F1206*(O1206),2)</f>
        <v>0</v>
      </c>
      <c r="L1206" s="1"/>
      <c r="M1206" s="1">
        <f>ROUND(F1206*(G1206+H1206),2)</f>
        <v>0</v>
      </c>
      <c r="N1206" s="1">
        <v>0</v>
      </c>
      <c r="O1206" s="1"/>
      <c r="P1206" s="153">
        <f>ROUND(F1206*(R1206),3)</f>
        <v>8.9999999999999993E-3</v>
      </c>
      <c r="Q1206" s="160"/>
      <c r="R1206" s="160">
        <v>8.0000000000000007E-5</v>
      </c>
      <c r="S1206" s="153">
        <f>ROUND(F1206*(X1206),3)</f>
        <v>0</v>
      </c>
      <c r="X1206">
        <v>0</v>
      </c>
      <c r="Z1206">
        <v>0</v>
      </c>
    </row>
    <row r="1207" spans="1:26" ht="24.95" customHeight="1">
      <c r="A1207" s="157">
        <v>298</v>
      </c>
      <c r="B1207" s="154" t="s">
        <v>1394</v>
      </c>
      <c r="C1207" s="159" t="s">
        <v>1403</v>
      </c>
      <c r="D1207" s="154" t="s">
        <v>1404</v>
      </c>
      <c r="E1207" s="154" t="s">
        <v>110</v>
      </c>
      <c r="F1207" s="155">
        <v>87.132000000000005</v>
      </c>
      <c r="G1207" s="156"/>
      <c r="H1207" s="154"/>
      <c r="I1207" s="156">
        <f>ROUND(F1207*(G1207+H1207),2)</f>
        <v>0</v>
      </c>
      <c r="J1207" s="154">
        <f>ROUND(F1207*(N1207),2)</f>
        <v>0</v>
      </c>
      <c r="K1207" s="1">
        <f>ROUND(F1207*(O1207),2)</f>
        <v>0</v>
      </c>
      <c r="L1207" s="1"/>
      <c r="M1207" s="1">
        <f>ROUND(F1207*(G1207+H1207),2)</f>
        <v>0</v>
      </c>
      <c r="N1207" s="1">
        <v>0</v>
      </c>
      <c r="O1207" s="1"/>
      <c r="P1207" s="153">
        <f>ROUND(F1207*(R1207),3)</f>
        <v>3.9E-2</v>
      </c>
      <c r="Q1207" s="160"/>
      <c r="R1207" s="160">
        <v>4.4376799999999998E-4</v>
      </c>
      <c r="S1207" s="153">
        <f>ROUND(F1207*(X1207),3)</f>
        <v>0</v>
      </c>
      <c r="X1207">
        <v>0</v>
      </c>
      <c r="Z1207">
        <v>0</v>
      </c>
    </row>
    <row r="1208" spans="1:26">
      <c r="A1208" s="154"/>
      <c r="B1208" s="154"/>
      <c r="C1208" s="158"/>
      <c r="D1208" s="158" t="s">
        <v>1405</v>
      </c>
      <c r="E1208" s="154"/>
      <c r="F1208" s="155">
        <v>6.7640000000000002</v>
      </c>
      <c r="G1208" s="154"/>
      <c r="H1208" s="154"/>
      <c r="I1208" s="154"/>
      <c r="J1208" s="154"/>
      <c r="K1208" s="1"/>
      <c r="L1208" s="1"/>
      <c r="M1208" s="1"/>
      <c r="N1208" s="1"/>
      <c r="O1208" s="1"/>
      <c r="P1208" s="1"/>
      <c r="S1208" s="1"/>
    </row>
    <row r="1209" spans="1:26">
      <c r="A1209" s="154"/>
      <c r="B1209" s="154"/>
      <c r="C1209" s="158"/>
      <c r="D1209" s="158" t="s">
        <v>1406</v>
      </c>
      <c r="E1209" s="154"/>
      <c r="F1209" s="155">
        <v>10.98</v>
      </c>
      <c r="G1209" s="154"/>
      <c r="H1209" s="154"/>
      <c r="I1209" s="154"/>
      <c r="J1209" s="154"/>
      <c r="K1209" s="1"/>
      <c r="L1209" s="1"/>
      <c r="M1209" s="1"/>
      <c r="N1209" s="1"/>
      <c r="O1209" s="1"/>
      <c r="P1209" s="1"/>
      <c r="S1209" s="1"/>
    </row>
    <row r="1210" spans="1:26">
      <c r="A1210" s="154"/>
      <c r="B1210" s="154"/>
      <c r="C1210" s="158"/>
      <c r="D1210" s="158" t="s">
        <v>1407</v>
      </c>
      <c r="E1210" s="154"/>
      <c r="F1210" s="155">
        <v>3.3880000000000008</v>
      </c>
      <c r="G1210" s="154"/>
      <c r="H1210" s="154"/>
      <c r="I1210" s="154"/>
      <c r="J1210" s="154"/>
      <c r="K1210" s="1"/>
      <c r="L1210" s="1"/>
      <c r="M1210" s="1"/>
      <c r="N1210" s="1"/>
      <c r="O1210" s="1"/>
      <c r="P1210" s="1"/>
      <c r="S1210" s="1"/>
    </row>
    <row r="1211" spans="1:26">
      <c r="A1211" s="154"/>
      <c r="B1211" s="154"/>
      <c r="C1211" s="158"/>
      <c r="D1211" s="158" t="s">
        <v>1408</v>
      </c>
      <c r="E1211" s="154"/>
      <c r="F1211" s="155">
        <v>66</v>
      </c>
      <c r="G1211" s="154"/>
      <c r="H1211" s="154"/>
      <c r="I1211" s="154"/>
      <c r="J1211" s="154"/>
      <c r="K1211" s="1"/>
      <c r="L1211" s="1"/>
      <c r="M1211" s="1"/>
      <c r="N1211" s="1"/>
      <c r="O1211" s="1"/>
      <c r="P1211" s="1"/>
      <c r="S1211" s="1"/>
    </row>
    <row r="1212" spans="1:26" ht="24.95" customHeight="1">
      <c r="A1212" s="157">
        <v>299</v>
      </c>
      <c r="B1212" s="154" t="s">
        <v>1394</v>
      </c>
      <c r="C1212" s="159" t="s">
        <v>1409</v>
      </c>
      <c r="D1212" s="154" t="s">
        <v>1410</v>
      </c>
      <c r="E1212" s="154" t="s">
        <v>248</v>
      </c>
      <c r="F1212" s="155">
        <v>180.59100000000001</v>
      </c>
      <c r="G1212" s="156"/>
      <c r="H1212" s="154"/>
      <c r="I1212" s="156">
        <f>ROUND(F1212*(G1212+H1212),2)</f>
        <v>0</v>
      </c>
      <c r="J1212" s="154">
        <f>ROUND(F1212*(N1212),2)</f>
        <v>0</v>
      </c>
      <c r="K1212" s="1">
        <f>ROUND(F1212*(O1212),2)</f>
        <v>0</v>
      </c>
      <c r="L1212" s="1"/>
      <c r="M1212" s="1">
        <f>ROUND(F1212*(G1212+H1212),2)</f>
        <v>0</v>
      </c>
      <c r="N1212" s="1">
        <v>0</v>
      </c>
      <c r="O1212" s="1"/>
      <c r="P1212" s="153">
        <f>ROUND(F1212*(R1212),3)</f>
        <v>6.7000000000000004E-2</v>
      </c>
      <c r="Q1212" s="160"/>
      <c r="R1212" s="160">
        <v>3.6999999999999999E-4</v>
      </c>
      <c r="S1212" s="153">
        <f>ROUND(F1212*(X1212),3)</f>
        <v>0</v>
      </c>
      <c r="X1212">
        <v>0</v>
      </c>
      <c r="Z1212">
        <v>0</v>
      </c>
    </row>
    <row r="1213" spans="1:26">
      <c r="A1213" s="154"/>
      <c r="B1213" s="154"/>
      <c r="C1213" s="158"/>
      <c r="D1213" s="162">
        <v>180591</v>
      </c>
      <c r="E1213" s="154"/>
      <c r="F1213" s="155">
        <v>180.59100000000001</v>
      </c>
      <c r="G1213" s="154"/>
      <c r="H1213" s="154"/>
      <c r="I1213" s="154"/>
      <c r="J1213" s="154"/>
      <c r="K1213" s="1"/>
      <c r="L1213" s="1"/>
      <c r="M1213" s="1"/>
      <c r="N1213" s="1"/>
      <c r="O1213" s="1"/>
      <c r="P1213" s="1"/>
      <c r="S1213" s="1"/>
    </row>
    <row r="1214" spans="1:26" ht="24.95" customHeight="1">
      <c r="A1214" s="157">
        <v>300</v>
      </c>
      <c r="B1214" s="154" t="s">
        <v>1394</v>
      </c>
      <c r="C1214" s="159" t="s">
        <v>1411</v>
      </c>
      <c r="D1214" s="154" t="s">
        <v>1412</v>
      </c>
      <c r="E1214" s="154" t="s">
        <v>248</v>
      </c>
      <c r="F1214" s="155">
        <v>180.59100000000001</v>
      </c>
      <c r="G1214" s="156"/>
      <c r="H1214" s="154"/>
      <c r="I1214" s="156">
        <f>ROUND(F1214*(G1214+H1214),2)</f>
        <v>0</v>
      </c>
      <c r="J1214" s="154">
        <f>ROUND(F1214*(N1214),2)</f>
        <v>0</v>
      </c>
      <c r="K1214" s="1">
        <f>ROUND(F1214*(O1214),2)</f>
        <v>0</v>
      </c>
      <c r="L1214" s="1"/>
      <c r="M1214" s="1">
        <f>ROUND(F1214*(G1214+H1214),2)</f>
        <v>0</v>
      </c>
      <c r="N1214" s="1">
        <v>0</v>
      </c>
      <c r="O1214" s="1"/>
      <c r="P1214" s="153">
        <f>ROUND(F1214*(R1214),3)</f>
        <v>9.8000000000000004E-2</v>
      </c>
      <c r="Q1214" s="160"/>
      <c r="R1214" s="160">
        <v>5.4000000000000001E-4</v>
      </c>
      <c r="S1214" s="153">
        <f>ROUND(F1214*(X1214),3)</f>
        <v>0</v>
      </c>
      <c r="X1214">
        <v>0</v>
      </c>
      <c r="Z1214">
        <v>0</v>
      </c>
    </row>
    <row r="1215" spans="1:26" ht="24.95" customHeight="1">
      <c r="A1215" s="157">
        <v>301</v>
      </c>
      <c r="B1215" s="154" t="s">
        <v>1394</v>
      </c>
      <c r="C1215" s="159" t="s">
        <v>1413</v>
      </c>
      <c r="D1215" s="154" t="s">
        <v>1414</v>
      </c>
      <c r="E1215" s="154" t="s">
        <v>110</v>
      </c>
      <c r="F1215" s="155">
        <v>59.699999999999996</v>
      </c>
      <c r="G1215" s="156"/>
      <c r="H1215" s="154"/>
      <c r="I1215" s="156">
        <f>ROUND(F1215*(G1215+H1215),2)</f>
        <v>0</v>
      </c>
      <c r="J1215" s="154">
        <f>ROUND(F1215*(N1215),2)</f>
        <v>0</v>
      </c>
      <c r="K1215" s="1">
        <f>ROUND(F1215*(O1215),2)</f>
        <v>0</v>
      </c>
      <c r="L1215" s="1"/>
      <c r="M1215" s="1">
        <f>ROUND(F1215*(G1215+H1215),2)</f>
        <v>0</v>
      </c>
      <c r="N1215" s="1">
        <v>0</v>
      </c>
      <c r="O1215" s="1"/>
      <c r="P1215" s="153">
        <f>ROUND(F1215*(R1215),3)</f>
        <v>1.7999999999999999E-2</v>
      </c>
      <c r="Q1215" s="160"/>
      <c r="R1215" s="160">
        <v>2.9999999999999997E-4</v>
      </c>
      <c r="S1215" s="153">
        <f>ROUND(F1215*(X1215),3)</f>
        <v>0</v>
      </c>
      <c r="X1215">
        <v>0</v>
      </c>
      <c r="Z1215">
        <v>0</v>
      </c>
    </row>
    <row r="1216" spans="1:26" ht="12" customHeight="1">
      <c r="A1216" s="154"/>
      <c r="B1216" s="154"/>
      <c r="C1216" s="158"/>
      <c r="D1216" s="158" t="s">
        <v>1070</v>
      </c>
      <c r="E1216" s="154"/>
      <c r="F1216" s="154"/>
      <c r="G1216" s="154"/>
      <c r="H1216" s="154"/>
      <c r="I1216" s="154"/>
      <c r="J1216" s="154"/>
      <c r="K1216" s="1"/>
      <c r="L1216" s="1"/>
      <c r="M1216" s="1"/>
      <c r="N1216" s="1"/>
      <c r="O1216" s="1"/>
      <c r="P1216" s="1"/>
      <c r="S1216" s="1"/>
    </row>
    <row r="1217" spans="1:26">
      <c r="A1217" s="154"/>
      <c r="B1217" s="154"/>
      <c r="C1217" s="154"/>
      <c r="D1217" s="154" t="s">
        <v>1415</v>
      </c>
      <c r="E1217" s="154"/>
      <c r="F1217" s="155">
        <v>59.699999999999996</v>
      </c>
      <c r="G1217" s="154"/>
      <c r="H1217" s="154"/>
      <c r="I1217" s="154"/>
      <c r="J1217" s="154"/>
      <c r="K1217" s="1"/>
      <c r="L1217" s="1"/>
      <c r="M1217" s="1"/>
      <c r="N1217" s="1"/>
      <c r="O1217" s="1"/>
      <c r="P1217" s="1"/>
      <c r="S1217" s="1"/>
    </row>
    <row r="1218" spans="1:26" ht="24.95" customHeight="1">
      <c r="A1218" s="157">
        <v>302</v>
      </c>
      <c r="B1218" s="154" t="s">
        <v>1394</v>
      </c>
      <c r="C1218" s="159" t="s">
        <v>1416</v>
      </c>
      <c r="D1218" s="154" t="s">
        <v>1417</v>
      </c>
      <c r="E1218" s="154" t="s">
        <v>110</v>
      </c>
      <c r="F1218" s="155">
        <v>59.7</v>
      </c>
      <c r="G1218" s="156"/>
      <c r="H1218" s="154"/>
      <c r="I1218" s="156">
        <f>ROUND(F1218*(G1218+H1218),2)</f>
        <v>0</v>
      </c>
      <c r="J1218" s="154">
        <f>ROUND(F1218*(N1218),2)</f>
        <v>0</v>
      </c>
      <c r="K1218" s="1">
        <f>ROUND(F1218*(O1218),2)</f>
        <v>0</v>
      </c>
      <c r="L1218" s="1"/>
      <c r="M1218" s="1">
        <f>ROUND(F1218*(G1218+H1218),2)</f>
        <v>0</v>
      </c>
      <c r="N1218" s="1">
        <v>0</v>
      </c>
      <c r="O1218" s="1"/>
      <c r="P1218" s="153">
        <f>ROUND(F1218*(R1218),3)</f>
        <v>4.8000000000000001E-2</v>
      </c>
      <c r="Q1218" s="160"/>
      <c r="R1218" s="160">
        <v>8.0000000000000004E-4</v>
      </c>
      <c r="S1218" s="153">
        <f>ROUND(F1218*(X1218),3)</f>
        <v>0</v>
      </c>
      <c r="X1218">
        <v>0</v>
      </c>
      <c r="Z1218">
        <v>0</v>
      </c>
    </row>
    <row r="1219" spans="1:26" ht="24.95" customHeight="1">
      <c r="A1219" s="157">
        <v>303</v>
      </c>
      <c r="B1219" s="154" t="s">
        <v>1418</v>
      </c>
      <c r="C1219" s="159" t="s">
        <v>1419</v>
      </c>
      <c r="D1219" s="154" t="s">
        <v>1420</v>
      </c>
      <c r="E1219" s="154" t="s">
        <v>248</v>
      </c>
      <c r="F1219" s="155">
        <v>21.78</v>
      </c>
      <c r="G1219" s="156"/>
      <c r="H1219" s="154"/>
      <c r="I1219" s="156">
        <f>ROUND(F1219*(G1219+H1219),2)</f>
        <v>0</v>
      </c>
      <c r="J1219" s="154">
        <f>ROUND(F1219*(N1219),2)</f>
        <v>0</v>
      </c>
      <c r="K1219" s="1">
        <f>ROUND(F1219*(O1219),2)</f>
        <v>0</v>
      </c>
      <c r="L1219" s="1"/>
      <c r="M1219" s="1">
        <f>ROUND(F1219*(G1219+H1219),2)</f>
        <v>0</v>
      </c>
      <c r="N1219" s="1">
        <v>0</v>
      </c>
      <c r="O1219" s="1"/>
      <c r="P1219" s="153">
        <f>ROUND(F1219*(R1219),3)</f>
        <v>0</v>
      </c>
      <c r="Q1219" s="160"/>
      <c r="R1219" s="160">
        <v>0</v>
      </c>
      <c r="S1219" s="153">
        <f>ROUND(F1219*(X1219),3)</f>
        <v>0</v>
      </c>
      <c r="X1219">
        <v>0</v>
      </c>
      <c r="Z1219">
        <v>0</v>
      </c>
    </row>
    <row r="1220" spans="1:26">
      <c r="A1220" s="154"/>
      <c r="B1220" s="154"/>
      <c r="C1220" s="158"/>
      <c r="D1220" s="158" t="s">
        <v>1421</v>
      </c>
      <c r="E1220" s="154"/>
      <c r="F1220" s="155">
        <v>21.78</v>
      </c>
      <c r="G1220" s="154"/>
      <c r="H1220" s="154"/>
      <c r="I1220" s="154"/>
      <c r="J1220" s="154"/>
      <c r="K1220" s="1"/>
      <c r="L1220" s="1"/>
      <c r="M1220" s="1"/>
      <c r="N1220" s="1"/>
      <c r="O1220" s="1"/>
      <c r="P1220" s="1"/>
      <c r="Q1220" t="s">
        <v>90</v>
      </c>
      <c r="S1220" s="1"/>
    </row>
    <row r="1221" spans="1:26" ht="24.95" customHeight="1">
      <c r="A1221" s="157">
        <v>304</v>
      </c>
      <c r="B1221" s="154" t="s">
        <v>1418</v>
      </c>
      <c r="C1221" s="159" t="s">
        <v>1419</v>
      </c>
      <c r="D1221" s="154" t="s">
        <v>1420</v>
      </c>
      <c r="E1221" s="154" t="s">
        <v>110</v>
      </c>
      <c r="F1221" s="155">
        <v>21.78</v>
      </c>
      <c r="G1221" s="156"/>
      <c r="H1221" s="154"/>
      <c r="I1221" s="156">
        <f>ROUND(F1221*(G1221+H1221),2)</f>
        <v>0</v>
      </c>
      <c r="J1221" s="154">
        <f>ROUND(F1221*(N1221),2)</f>
        <v>0</v>
      </c>
      <c r="K1221" s="1">
        <f>ROUND(F1221*(O1221),2)</f>
        <v>0</v>
      </c>
      <c r="L1221" s="1"/>
      <c r="M1221" s="1">
        <f>ROUND(F1221*(G1221+H1221),2)</f>
        <v>0</v>
      </c>
      <c r="N1221" s="1">
        <v>0</v>
      </c>
      <c r="O1221" s="1"/>
      <c r="P1221" s="153">
        <f>ROUND(F1221*(R1221),3)</f>
        <v>0</v>
      </c>
      <c r="Q1221" s="160"/>
      <c r="R1221" s="160">
        <v>0</v>
      </c>
      <c r="S1221" s="153">
        <f>ROUND(F1221*(X1221),3)</f>
        <v>0</v>
      </c>
      <c r="X1221">
        <v>0</v>
      </c>
      <c r="Z1221">
        <v>0</v>
      </c>
    </row>
    <row r="1222" spans="1:26">
      <c r="A1222" s="154"/>
      <c r="B1222" s="154"/>
      <c r="C1222" s="158"/>
      <c r="D1222" s="158" t="s">
        <v>1421</v>
      </c>
      <c r="E1222" s="154"/>
      <c r="F1222" s="155">
        <v>21.78</v>
      </c>
      <c r="G1222" s="154"/>
      <c r="H1222" s="154"/>
      <c r="I1222" s="154"/>
      <c r="J1222" s="154"/>
      <c r="K1222" s="1"/>
      <c r="L1222" s="1"/>
      <c r="M1222" s="1"/>
      <c r="N1222" s="1"/>
      <c r="O1222" s="1"/>
      <c r="P1222" s="1"/>
      <c r="Q1222" t="s">
        <v>90</v>
      </c>
      <c r="S1222" s="1"/>
    </row>
    <row r="1223" spans="1:26">
      <c r="A1223" s="144"/>
      <c r="B1223" s="144"/>
      <c r="C1223" s="144"/>
      <c r="D1223" s="144" t="s">
        <v>68</v>
      </c>
      <c r="E1223" s="144"/>
      <c r="F1223" s="144"/>
      <c r="G1223" s="146">
        <f>ROUND((SUM(L1200:L1222))/1,2)</f>
        <v>0</v>
      </c>
      <c r="H1223" s="146">
        <f>ROUND((SUM(M1200:M1222))/1,2)</f>
        <v>0</v>
      </c>
      <c r="I1223" s="146">
        <f>ROUND((SUM(I1200:I1222))/1,2)</f>
        <v>0</v>
      </c>
      <c r="J1223" s="144"/>
      <c r="K1223" s="144"/>
      <c r="L1223" s="144">
        <f>ROUND((SUM(L1200:L1222))/1,2)</f>
        <v>0</v>
      </c>
      <c r="M1223" s="144">
        <f>ROUND((SUM(M1200:M1222))/1,2)</f>
        <v>0</v>
      </c>
      <c r="N1223" s="144"/>
      <c r="O1223" s="144"/>
      <c r="P1223" s="161">
        <f>ROUND((SUM(P1200:P1222))/1,2)</f>
        <v>0.31</v>
      </c>
      <c r="Q1223" s="142"/>
      <c r="R1223" s="142"/>
      <c r="S1223" s="161">
        <f>ROUND((SUM(S1200:S1222))/1,2)</f>
        <v>0</v>
      </c>
      <c r="T1223" s="142"/>
      <c r="U1223" s="142"/>
      <c r="V1223" s="142"/>
      <c r="W1223" s="142"/>
      <c r="X1223" s="142"/>
      <c r="Y1223" s="142"/>
      <c r="Z1223" s="142"/>
    </row>
    <row r="1224" spans="1:2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S1224" s="1"/>
    </row>
    <row r="1225" spans="1:26">
      <c r="A1225" s="144"/>
      <c r="B1225" s="144"/>
      <c r="C1225" s="144"/>
      <c r="D1225" s="144" t="s">
        <v>69</v>
      </c>
      <c r="E1225" s="144"/>
      <c r="F1225" s="144"/>
      <c r="G1225" s="144"/>
      <c r="H1225" s="144"/>
      <c r="I1225" s="144"/>
      <c r="J1225" s="144"/>
      <c r="K1225" s="144"/>
      <c r="L1225" s="144"/>
      <c r="M1225" s="144"/>
      <c r="N1225" s="144"/>
      <c r="O1225" s="144"/>
      <c r="P1225" s="144"/>
      <c r="Q1225" s="142"/>
      <c r="R1225" s="142"/>
      <c r="S1225" s="144"/>
      <c r="T1225" s="142"/>
      <c r="U1225" s="142"/>
      <c r="V1225" s="142"/>
      <c r="W1225" s="142"/>
      <c r="X1225" s="142"/>
      <c r="Y1225" s="142"/>
      <c r="Z1225" s="142"/>
    </row>
    <row r="1226" spans="1:26" ht="24.95" customHeight="1">
      <c r="A1226" s="157">
        <v>305</v>
      </c>
      <c r="B1226" s="154" t="s">
        <v>1422</v>
      </c>
      <c r="C1226" s="159" t="s">
        <v>1423</v>
      </c>
      <c r="D1226" s="154" t="s">
        <v>1424</v>
      </c>
      <c r="E1226" s="154" t="s">
        <v>110</v>
      </c>
      <c r="F1226" s="155">
        <v>2225.2049999999999</v>
      </c>
      <c r="G1226" s="156"/>
      <c r="H1226" s="154"/>
      <c r="I1226" s="156">
        <f>ROUND(F1226*(G1226+H1226),2)</f>
        <v>0</v>
      </c>
      <c r="J1226" s="154">
        <f>ROUND(F1226*(N1226),2)</f>
        <v>0</v>
      </c>
      <c r="K1226" s="1">
        <f>ROUND(F1226*(O1226),2)</f>
        <v>0</v>
      </c>
      <c r="L1226" s="1"/>
      <c r="M1226" s="1">
        <f>ROUND(F1226*(G1226+H1226),2)</f>
        <v>0</v>
      </c>
      <c r="N1226" s="1">
        <v>0</v>
      </c>
      <c r="O1226" s="1"/>
      <c r="P1226" s="153">
        <f>ROUND(F1226*(R1226),3)</f>
        <v>0.378</v>
      </c>
      <c r="Q1226" s="160"/>
      <c r="R1226" s="160">
        <v>1.7000000000000001E-4</v>
      </c>
      <c r="S1226" s="153">
        <f>ROUND(F1226*(X1226),3)</f>
        <v>0</v>
      </c>
      <c r="X1226">
        <v>0</v>
      </c>
      <c r="Z1226">
        <v>0</v>
      </c>
    </row>
    <row r="1227" spans="1:26" ht="24.95" customHeight="1">
      <c r="A1227" s="157">
        <v>306</v>
      </c>
      <c r="B1227" s="154" t="s">
        <v>1422</v>
      </c>
      <c r="C1227" s="159" t="s">
        <v>1425</v>
      </c>
      <c r="D1227" s="154" t="s">
        <v>1426</v>
      </c>
      <c r="E1227" s="154" t="s">
        <v>110</v>
      </c>
      <c r="F1227" s="155">
        <v>2225.2049999999999</v>
      </c>
      <c r="G1227" s="156"/>
      <c r="H1227" s="154"/>
      <c r="I1227" s="156">
        <f>ROUND(F1227*(G1227+H1227),2)</f>
        <v>0</v>
      </c>
      <c r="J1227" s="154">
        <f>ROUND(F1227*(N1227),2)</f>
        <v>0</v>
      </c>
      <c r="K1227" s="1">
        <f>ROUND(F1227*(O1227),2)</f>
        <v>0</v>
      </c>
      <c r="L1227" s="1"/>
      <c r="M1227" s="1">
        <f>ROUND(F1227*(G1227+H1227),2)</f>
        <v>0</v>
      </c>
      <c r="N1227" s="1">
        <v>0</v>
      </c>
      <c r="O1227" s="1"/>
      <c r="P1227" s="153">
        <f>ROUND(F1227*(R1227),3)</f>
        <v>0.438</v>
      </c>
      <c r="Q1227" s="160"/>
      <c r="R1227" s="160">
        <v>1.9665000000000001E-4</v>
      </c>
      <c r="S1227" s="153">
        <f>ROUND(F1227*(X1227),3)</f>
        <v>0</v>
      </c>
      <c r="X1227">
        <v>0</v>
      </c>
      <c r="Z1227">
        <v>0</v>
      </c>
    </row>
    <row r="1228" spans="1:26">
      <c r="A1228" s="154"/>
      <c r="B1228" s="154"/>
      <c r="C1228" s="158"/>
      <c r="D1228" s="158" t="s">
        <v>1427</v>
      </c>
      <c r="E1228" s="154"/>
      <c r="F1228" s="155">
        <v>2225.2049999999999</v>
      </c>
      <c r="G1228" s="154"/>
      <c r="H1228" s="154"/>
      <c r="I1228" s="154"/>
      <c r="J1228" s="154"/>
      <c r="K1228" s="1"/>
      <c r="L1228" s="1"/>
      <c r="M1228" s="1"/>
      <c r="N1228" s="1"/>
      <c r="O1228" s="1"/>
      <c r="P1228" s="1"/>
      <c r="S1228" s="1"/>
    </row>
    <row r="1229" spans="1:26" ht="24.95" customHeight="1">
      <c r="A1229" s="157">
        <v>307</v>
      </c>
      <c r="B1229" s="154" t="s">
        <v>1428</v>
      </c>
      <c r="C1229" s="159" t="s">
        <v>1429</v>
      </c>
      <c r="D1229" s="154" t="s">
        <v>1430</v>
      </c>
      <c r="E1229" s="154" t="s">
        <v>110</v>
      </c>
      <c r="F1229" s="155">
        <v>580.55920000000003</v>
      </c>
      <c r="G1229" s="156"/>
      <c r="H1229" s="154"/>
      <c r="I1229" s="156">
        <f>ROUND(F1229*(G1229+H1229),2)</f>
        <v>0</v>
      </c>
      <c r="J1229" s="154">
        <f>ROUND(F1229*(N1229),2)</f>
        <v>0</v>
      </c>
      <c r="K1229" s="1">
        <f>ROUND(F1229*(O1229),2)</f>
        <v>0</v>
      </c>
      <c r="L1229" s="1"/>
      <c r="M1229" s="1">
        <f>ROUND(F1229*(G1229+H1229),2)</f>
        <v>0</v>
      </c>
      <c r="N1229" s="1">
        <v>0</v>
      </c>
      <c r="O1229" s="1"/>
      <c r="P1229" s="153">
        <f>ROUND(F1229*(R1229),3)</f>
        <v>0</v>
      </c>
      <c r="Q1229" s="160"/>
      <c r="R1229" s="160">
        <v>0</v>
      </c>
      <c r="S1229" s="153">
        <f>ROUND(F1229*(X1229),3)</f>
        <v>0</v>
      </c>
      <c r="X1229">
        <v>0</v>
      </c>
      <c r="Z1229">
        <v>0</v>
      </c>
    </row>
    <row r="1230" spans="1:26" ht="12" customHeight="1">
      <c r="A1230" s="154"/>
      <c r="B1230" s="154"/>
      <c r="C1230" s="158"/>
      <c r="D1230" s="158" t="s">
        <v>1431</v>
      </c>
      <c r="E1230" s="154"/>
      <c r="F1230" s="154"/>
      <c r="G1230" s="154"/>
      <c r="H1230" s="154"/>
      <c r="I1230" s="154"/>
      <c r="J1230" s="154"/>
      <c r="K1230" s="1"/>
      <c r="L1230" s="1"/>
      <c r="M1230" s="1"/>
      <c r="N1230" s="1"/>
      <c r="O1230" s="1"/>
      <c r="P1230" s="1"/>
      <c r="S1230" s="1"/>
    </row>
    <row r="1231" spans="1:26">
      <c r="A1231" s="154"/>
      <c r="B1231" s="154"/>
      <c r="C1231" s="154"/>
      <c r="D1231" s="154" t="s">
        <v>1432</v>
      </c>
      <c r="E1231" s="154"/>
      <c r="F1231" s="155">
        <v>72.462000000000003</v>
      </c>
      <c r="G1231" s="154"/>
      <c r="H1231" s="154"/>
      <c r="I1231" s="154"/>
      <c r="J1231" s="154"/>
      <c r="K1231" s="1"/>
      <c r="L1231" s="1"/>
      <c r="M1231" s="1"/>
      <c r="N1231" s="1"/>
      <c r="O1231" s="1"/>
      <c r="P1231" s="1"/>
      <c r="Q1231" t="s">
        <v>90</v>
      </c>
      <c r="S1231" s="1"/>
    </row>
    <row r="1232" spans="1:26">
      <c r="A1232" s="154"/>
      <c r="B1232" s="154"/>
      <c r="C1232" s="158"/>
      <c r="D1232" s="158" t="s">
        <v>1433</v>
      </c>
      <c r="E1232" s="154"/>
      <c r="F1232" s="155">
        <v>57.956600000000002</v>
      </c>
      <c r="G1232" s="154"/>
      <c r="H1232" s="154"/>
      <c r="I1232" s="154"/>
      <c r="J1232" s="154"/>
      <c r="K1232" s="1"/>
      <c r="L1232" s="1"/>
      <c r="M1232" s="1"/>
      <c r="N1232" s="1"/>
      <c r="O1232" s="1"/>
      <c r="P1232" s="1"/>
      <c r="Q1232" t="s">
        <v>90</v>
      </c>
      <c r="S1232" s="1"/>
    </row>
    <row r="1233" spans="1:26" ht="23.25">
      <c r="A1233" s="154"/>
      <c r="B1233" s="154"/>
      <c r="C1233" s="158"/>
      <c r="D1233" s="158" t="s">
        <v>1434</v>
      </c>
      <c r="E1233" s="154"/>
      <c r="F1233" s="155">
        <v>80.587000000000003</v>
      </c>
      <c r="G1233" s="154"/>
      <c r="H1233" s="154"/>
      <c r="I1233" s="154"/>
      <c r="J1233" s="154"/>
      <c r="K1233" s="1"/>
      <c r="L1233" s="1"/>
      <c r="M1233" s="1"/>
      <c r="N1233" s="1"/>
      <c r="O1233" s="1"/>
      <c r="P1233" s="1"/>
      <c r="Q1233" t="s">
        <v>90</v>
      </c>
      <c r="S1233" s="1"/>
    </row>
    <row r="1234" spans="1:26">
      <c r="A1234" s="154"/>
      <c r="B1234" s="154"/>
      <c r="C1234" s="158"/>
      <c r="D1234" s="158" t="s">
        <v>1435</v>
      </c>
      <c r="E1234" s="154"/>
      <c r="F1234" s="155">
        <v>114.387</v>
      </c>
      <c r="G1234" s="154"/>
      <c r="H1234" s="154"/>
      <c r="I1234" s="154"/>
      <c r="J1234" s="154"/>
      <c r="K1234" s="1"/>
      <c r="L1234" s="1"/>
      <c r="M1234" s="1"/>
      <c r="N1234" s="1"/>
      <c r="O1234" s="1"/>
      <c r="P1234" s="1"/>
      <c r="Q1234" t="s">
        <v>90</v>
      </c>
      <c r="S1234" s="1"/>
    </row>
    <row r="1235" spans="1:26" ht="12" customHeight="1">
      <c r="A1235" s="154"/>
      <c r="B1235" s="154"/>
      <c r="C1235" s="158"/>
      <c r="D1235" s="158" t="s">
        <v>136</v>
      </c>
      <c r="E1235" s="154"/>
      <c r="F1235" s="154"/>
      <c r="G1235" s="154"/>
      <c r="H1235" s="154"/>
      <c r="I1235" s="154"/>
      <c r="J1235" s="154"/>
      <c r="K1235" s="1"/>
      <c r="L1235" s="1"/>
      <c r="M1235" s="1"/>
      <c r="N1235" s="1"/>
      <c r="O1235" s="1"/>
      <c r="P1235" s="1"/>
      <c r="S1235" s="1"/>
    </row>
    <row r="1236" spans="1:26">
      <c r="A1236" s="154"/>
      <c r="B1236" s="154"/>
      <c r="C1236" s="154"/>
      <c r="D1236" s="154" t="s">
        <v>1436</v>
      </c>
      <c r="E1236" s="154"/>
      <c r="F1236" s="155">
        <v>69.747600000000006</v>
      </c>
      <c r="G1236" s="154"/>
      <c r="H1236" s="154"/>
      <c r="I1236" s="154"/>
      <c r="J1236" s="154"/>
      <c r="K1236" s="1"/>
      <c r="L1236" s="1"/>
      <c r="M1236" s="1"/>
      <c r="N1236" s="1"/>
      <c r="O1236" s="1"/>
      <c r="P1236" s="1"/>
      <c r="Q1236" t="s">
        <v>90</v>
      </c>
      <c r="S1236" s="1"/>
    </row>
    <row r="1237" spans="1:26" ht="23.25">
      <c r="A1237" s="154"/>
      <c r="B1237" s="154"/>
      <c r="C1237" s="158"/>
      <c r="D1237" s="158" t="s">
        <v>1437</v>
      </c>
      <c r="E1237" s="154"/>
      <c r="F1237" s="155">
        <v>70.876000000000005</v>
      </c>
      <c r="G1237" s="154"/>
      <c r="H1237" s="154"/>
      <c r="I1237" s="154"/>
      <c r="J1237" s="154"/>
      <c r="K1237" s="1"/>
      <c r="L1237" s="1"/>
      <c r="M1237" s="1"/>
      <c r="N1237" s="1"/>
      <c r="O1237" s="1"/>
      <c r="P1237" s="1"/>
      <c r="Q1237" t="s">
        <v>90</v>
      </c>
      <c r="S1237" s="1"/>
    </row>
    <row r="1238" spans="1:26" ht="24" customHeight="1">
      <c r="A1238" s="154"/>
      <c r="B1238" s="154"/>
      <c r="C1238" s="158"/>
      <c r="D1238" s="158" t="s">
        <v>1438</v>
      </c>
      <c r="E1238" s="154"/>
      <c r="F1238" s="155">
        <v>114.54300000000001</v>
      </c>
      <c r="G1238" s="154"/>
      <c r="H1238" s="154"/>
      <c r="I1238" s="154"/>
      <c r="J1238" s="154"/>
      <c r="K1238" s="1"/>
      <c r="L1238" s="1"/>
      <c r="M1238" s="1"/>
      <c r="N1238" s="1"/>
      <c r="O1238" s="1"/>
      <c r="P1238" s="1"/>
      <c r="Q1238" t="s">
        <v>90</v>
      </c>
      <c r="S1238" s="1"/>
    </row>
    <row r="1239" spans="1:26">
      <c r="A1239" s="144"/>
      <c r="B1239" s="144"/>
      <c r="C1239" s="144"/>
      <c r="D1239" s="144" t="s">
        <v>69</v>
      </c>
      <c r="E1239" s="144"/>
      <c r="F1239" s="144"/>
      <c r="G1239" s="146">
        <f>ROUND((SUM(L1225:L1238))/1,2)</f>
        <v>0</v>
      </c>
      <c r="H1239" s="146">
        <f>ROUND((SUM(M1225:M1238))/1,2)</f>
        <v>0</v>
      </c>
      <c r="I1239" s="146">
        <f>ROUND((SUM(I1225:I1238))/1,2)</f>
        <v>0</v>
      </c>
      <c r="J1239" s="144"/>
      <c r="K1239" s="144"/>
      <c r="L1239" s="144">
        <f>ROUND((SUM(L1225:L1238))/1,2)</f>
        <v>0</v>
      </c>
      <c r="M1239" s="144">
        <f>ROUND((SUM(M1225:M1238))/1,2)</f>
        <v>0</v>
      </c>
      <c r="N1239" s="144"/>
      <c r="O1239" s="144"/>
      <c r="P1239" s="161">
        <f>ROUND((SUM(P1225:P1238))/1,2)</f>
        <v>0.82</v>
      </c>
      <c r="Q1239" s="142"/>
      <c r="R1239" s="142"/>
      <c r="S1239" s="161">
        <f>ROUND((SUM(S1225:S1238))/1,2)</f>
        <v>0</v>
      </c>
      <c r="T1239" s="142"/>
      <c r="U1239" s="142"/>
      <c r="V1239" s="142"/>
      <c r="W1239" s="142"/>
      <c r="X1239" s="142"/>
      <c r="Y1239" s="142"/>
      <c r="Z1239" s="142"/>
    </row>
    <row r="1240" spans="1:2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S1240" s="1"/>
    </row>
    <row r="1241" spans="1:26">
      <c r="A1241" s="144"/>
      <c r="B1241" s="144"/>
      <c r="C1241" s="144"/>
      <c r="D1241" s="144" t="s">
        <v>70</v>
      </c>
      <c r="E1241" s="144"/>
      <c r="F1241" s="144"/>
      <c r="G1241" s="144"/>
      <c r="H1241" s="144"/>
      <c r="I1241" s="144"/>
      <c r="J1241" s="144"/>
      <c r="K1241" s="144"/>
      <c r="L1241" s="144"/>
      <c r="M1241" s="144"/>
      <c r="N1241" s="144"/>
      <c r="O1241" s="144"/>
      <c r="P1241" s="144"/>
      <c r="Q1241" s="142"/>
      <c r="R1241" s="142"/>
      <c r="S1241" s="144"/>
      <c r="T1241" s="142"/>
      <c r="U1241" s="142"/>
      <c r="V1241" s="142"/>
      <c r="W1241" s="142"/>
      <c r="X1241" s="142"/>
      <c r="Y1241" s="142"/>
      <c r="Z1241" s="142"/>
    </row>
    <row r="1242" spans="1:26" ht="24.95" customHeight="1">
      <c r="A1242" s="157">
        <v>308</v>
      </c>
      <c r="B1242" s="154" t="s">
        <v>1127</v>
      </c>
      <c r="C1242" s="159" t="s">
        <v>1439</v>
      </c>
      <c r="D1242" s="154" t="s">
        <v>1440</v>
      </c>
      <c r="E1242" s="154" t="s">
        <v>1210</v>
      </c>
      <c r="F1242" s="155">
        <v>1</v>
      </c>
      <c r="G1242" s="156"/>
      <c r="H1242" s="154"/>
      <c r="I1242" s="156">
        <f t="shared" ref="I1242:I1263" si="18">ROUND(F1242*(G1242+H1242),2)</f>
        <v>0</v>
      </c>
      <c r="J1242" s="154">
        <f t="shared" ref="J1242:J1263" si="19">ROUND(F1242*(N1242),2)</f>
        <v>0</v>
      </c>
      <c r="K1242" s="1">
        <f t="shared" ref="K1242:K1263" si="20">ROUND(F1242*(O1242),2)</f>
        <v>0</v>
      </c>
      <c r="L1242" s="1"/>
      <c r="M1242" s="1">
        <f t="shared" ref="M1242:M1263" si="21">ROUND(F1242*(G1242+H1242),2)</f>
        <v>0</v>
      </c>
      <c r="N1242" s="1">
        <v>0</v>
      </c>
      <c r="O1242" s="1"/>
      <c r="P1242" s="153">
        <f t="shared" ref="P1242:P1263" si="22">ROUND(F1242*(R1242),3)</f>
        <v>0</v>
      </c>
      <c r="Q1242" s="160"/>
      <c r="R1242" s="160">
        <v>2.3000000000000001E-4</v>
      </c>
      <c r="S1242" s="153">
        <f t="shared" ref="S1242:S1263" si="23">ROUND(F1242*(X1242),3)</f>
        <v>0</v>
      </c>
      <c r="X1242">
        <v>0</v>
      </c>
      <c r="Z1242">
        <v>0</v>
      </c>
    </row>
    <row r="1243" spans="1:26" ht="24.95" customHeight="1">
      <c r="A1243" s="157">
        <v>309</v>
      </c>
      <c r="B1243" s="154" t="s">
        <v>1127</v>
      </c>
      <c r="C1243" s="159" t="s">
        <v>1439</v>
      </c>
      <c r="D1243" s="154" t="s">
        <v>1441</v>
      </c>
      <c r="E1243" s="154" t="s">
        <v>1210</v>
      </c>
      <c r="F1243" s="155">
        <v>1</v>
      </c>
      <c r="G1243" s="156"/>
      <c r="H1243" s="154"/>
      <c r="I1243" s="156">
        <f t="shared" si="18"/>
        <v>0</v>
      </c>
      <c r="J1243" s="154">
        <f t="shared" si="19"/>
        <v>0</v>
      </c>
      <c r="K1243" s="1">
        <f t="shared" si="20"/>
        <v>0</v>
      </c>
      <c r="L1243" s="1"/>
      <c r="M1243" s="1">
        <f t="shared" si="21"/>
        <v>0</v>
      </c>
      <c r="N1243" s="1">
        <v>0</v>
      </c>
      <c r="O1243" s="1"/>
      <c r="P1243" s="153">
        <f t="shared" si="22"/>
        <v>0</v>
      </c>
      <c r="Q1243" s="160"/>
      <c r="R1243" s="160">
        <v>2.3000000000000001E-4</v>
      </c>
      <c r="S1243" s="153">
        <f t="shared" si="23"/>
        <v>0</v>
      </c>
      <c r="X1243">
        <v>0</v>
      </c>
      <c r="Z1243">
        <v>0</v>
      </c>
    </row>
    <row r="1244" spans="1:26" ht="24.95" customHeight="1">
      <c r="A1244" s="157">
        <v>310</v>
      </c>
      <c r="B1244" s="154" t="s">
        <v>1127</v>
      </c>
      <c r="C1244" s="159" t="s">
        <v>1439</v>
      </c>
      <c r="D1244" s="154" t="s">
        <v>1442</v>
      </c>
      <c r="E1244" s="154" t="s">
        <v>1210</v>
      </c>
      <c r="F1244" s="155">
        <v>1</v>
      </c>
      <c r="G1244" s="156"/>
      <c r="H1244" s="154"/>
      <c r="I1244" s="156">
        <f t="shared" si="18"/>
        <v>0</v>
      </c>
      <c r="J1244" s="154">
        <f t="shared" si="19"/>
        <v>0</v>
      </c>
      <c r="K1244" s="1">
        <f t="shared" si="20"/>
        <v>0</v>
      </c>
      <c r="L1244" s="1"/>
      <c r="M1244" s="1">
        <f t="shared" si="21"/>
        <v>0</v>
      </c>
      <c r="N1244" s="1">
        <v>0</v>
      </c>
      <c r="O1244" s="1"/>
      <c r="P1244" s="153">
        <f t="shared" si="22"/>
        <v>0</v>
      </c>
      <c r="Q1244" s="160"/>
      <c r="R1244" s="160">
        <v>2.3000000000000001E-4</v>
      </c>
      <c r="S1244" s="153">
        <f t="shared" si="23"/>
        <v>0</v>
      </c>
      <c r="X1244">
        <v>0</v>
      </c>
      <c r="Z1244">
        <v>0</v>
      </c>
    </row>
    <row r="1245" spans="1:26" ht="24.95" customHeight="1">
      <c r="A1245" s="157">
        <v>311</v>
      </c>
      <c r="B1245" s="154" t="s">
        <v>1127</v>
      </c>
      <c r="C1245" s="159" t="s">
        <v>1439</v>
      </c>
      <c r="D1245" s="154" t="s">
        <v>1443</v>
      </c>
      <c r="E1245" s="154" t="s">
        <v>1210</v>
      </c>
      <c r="F1245" s="155">
        <v>1</v>
      </c>
      <c r="G1245" s="156"/>
      <c r="H1245" s="154"/>
      <c r="I1245" s="156">
        <f t="shared" si="18"/>
        <v>0</v>
      </c>
      <c r="J1245" s="154">
        <f t="shared" si="19"/>
        <v>0</v>
      </c>
      <c r="K1245" s="1">
        <f t="shared" si="20"/>
        <v>0</v>
      </c>
      <c r="L1245" s="1"/>
      <c r="M1245" s="1">
        <f t="shared" si="21"/>
        <v>0</v>
      </c>
      <c r="N1245" s="1">
        <v>0</v>
      </c>
      <c r="O1245" s="1"/>
      <c r="P1245" s="153">
        <f t="shared" si="22"/>
        <v>0</v>
      </c>
      <c r="Q1245" s="160"/>
      <c r="R1245" s="160">
        <v>2.3000000000000001E-4</v>
      </c>
      <c r="S1245" s="153">
        <f t="shared" si="23"/>
        <v>0</v>
      </c>
      <c r="X1245">
        <v>0</v>
      </c>
      <c r="Z1245">
        <v>0</v>
      </c>
    </row>
    <row r="1246" spans="1:26" ht="24.95" customHeight="1">
      <c r="A1246" s="157">
        <v>312</v>
      </c>
      <c r="B1246" s="154" t="s">
        <v>1127</v>
      </c>
      <c r="C1246" s="159" t="s">
        <v>1439</v>
      </c>
      <c r="D1246" s="154" t="s">
        <v>1444</v>
      </c>
      <c r="E1246" s="154" t="s">
        <v>1210</v>
      </c>
      <c r="F1246" s="155">
        <v>1</v>
      </c>
      <c r="G1246" s="156"/>
      <c r="H1246" s="154"/>
      <c r="I1246" s="156">
        <f t="shared" si="18"/>
        <v>0</v>
      </c>
      <c r="J1246" s="154">
        <f t="shared" si="19"/>
        <v>0</v>
      </c>
      <c r="K1246" s="1">
        <f t="shared" si="20"/>
        <v>0</v>
      </c>
      <c r="L1246" s="1"/>
      <c r="M1246" s="1">
        <f t="shared" si="21"/>
        <v>0</v>
      </c>
      <c r="N1246" s="1">
        <v>0</v>
      </c>
      <c r="O1246" s="1"/>
      <c r="P1246" s="153">
        <f t="shared" si="22"/>
        <v>0</v>
      </c>
      <c r="Q1246" s="160"/>
      <c r="R1246" s="160">
        <v>2.3000000000000001E-4</v>
      </c>
      <c r="S1246" s="153">
        <f t="shared" si="23"/>
        <v>0</v>
      </c>
      <c r="X1246">
        <v>0</v>
      </c>
      <c r="Z1246">
        <v>0</v>
      </c>
    </row>
    <row r="1247" spans="1:26" ht="24.95" customHeight="1">
      <c r="A1247" s="157">
        <v>313</v>
      </c>
      <c r="B1247" s="154" t="s">
        <v>1127</v>
      </c>
      <c r="C1247" s="159" t="s">
        <v>1439</v>
      </c>
      <c r="D1247" s="154" t="s">
        <v>1445</v>
      </c>
      <c r="E1247" s="154" t="s">
        <v>1210</v>
      </c>
      <c r="F1247" s="155">
        <v>2</v>
      </c>
      <c r="G1247" s="156"/>
      <c r="H1247" s="154"/>
      <c r="I1247" s="156">
        <f t="shared" si="18"/>
        <v>0</v>
      </c>
      <c r="J1247" s="154">
        <f t="shared" si="19"/>
        <v>0</v>
      </c>
      <c r="K1247" s="1">
        <f t="shared" si="20"/>
        <v>0</v>
      </c>
      <c r="L1247" s="1"/>
      <c r="M1247" s="1">
        <f t="shared" si="21"/>
        <v>0</v>
      </c>
      <c r="N1247" s="1">
        <v>0</v>
      </c>
      <c r="O1247" s="1"/>
      <c r="P1247" s="153">
        <f t="shared" si="22"/>
        <v>0</v>
      </c>
      <c r="Q1247" s="160"/>
      <c r="R1247" s="160">
        <v>2.3000000000000001E-4</v>
      </c>
      <c r="S1247" s="153">
        <f t="shared" si="23"/>
        <v>0</v>
      </c>
      <c r="X1247">
        <v>0</v>
      </c>
      <c r="Z1247">
        <v>0</v>
      </c>
    </row>
    <row r="1248" spans="1:26" ht="24.95" customHeight="1">
      <c r="A1248" s="157">
        <v>314</v>
      </c>
      <c r="B1248" s="154" t="s">
        <v>1127</v>
      </c>
      <c r="C1248" s="159" t="s">
        <v>1439</v>
      </c>
      <c r="D1248" s="154" t="s">
        <v>1446</v>
      </c>
      <c r="E1248" s="154" t="s">
        <v>1210</v>
      </c>
      <c r="F1248" s="155">
        <v>1</v>
      </c>
      <c r="G1248" s="156"/>
      <c r="H1248" s="154"/>
      <c r="I1248" s="156">
        <f t="shared" si="18"/>
        <v>0</v>
      </c>
      <c r="J1248" s="154">
        <f t="shared" si="19"/>
        <v>0</v>
      </c>
      <c r="K1248" s="1">
        <f t="shared" si="20"/>
        <v>0</v>
      </c>
      <c r="L1248" s="1"/>
      <c r="M1248" s="1">
        <f t="shared" si="21"/>
        <v>0</v>
      </c>
      <c r="N1248" s="1">
        <v>0</v>
      </c>
      <c r="O1248" s="1"/>
      <c r="P1248" s="153">
        <f t="shared" si="22"/>
        <v>0</v>
      </c>
      <c r="Q1248" s="160"/>
      <c r="R1248" s="160">
        <v>2.3000000000000001E-4</v>
      </c>
      <c r="S1248" s="153">
        <f t="shared" si="23"/>
        <v>0</v>
      </c>
      <c r="X1248">
        <v>0</v>
      </c>
      <c r="Z1248">
        <v>0</v>
      </c>
    </row>
    <row r="1249" spans="1:26" ht="24.95" customHeight="1">
      <c r="A1249" s="157">
        <v>315</v>
      </c>
      <c r="B1249" s="154" t="s">
        <v>1127</v>
      </c>
      <c r="C1249" s="159" t="s">
        <v>1439</v>
      </c>
      <c r="D1249" s="154" t="s">
        <v>1447</v>
      </c>
      <c r="E1249" s="154" t="s">
        <v>1210</v>
      </c>
      <c r="F1249" s="155">
        <v>1</v>
      </c>
      <c r="G1249" s="156"/>
      <c r="H1249" s="154"/>
      <c r="I1249" s="156">
        <f t="shared" si="18"/>
        <v>0</v>
      </c>
      <c r="J1249" s="154">
        <f t="shared" si="19"/>
        <v>0</v>
      </c>
      <c r="K1249" s="1">
        <f t="shared" si="20"/>
        <v>0</v>
      </c>
      <c r="L1249" s="1"/>
      <c r="M1249" s="1">
        <f t="shared" si="21"/>
        <v>0</v>
      </c>
      <c r="N1249" s="1">
        <v>0</v>
      </c>
      <c r="O1249" s="1"/>
      <c r="P1249" s="153">
        <f t="shared" si="22"/>
        <v>0</v>
      </c>
      <c r="Q1249" s="160"/>
      <c r="R1249" s="160">
        <v>2.3000000000000001E-4</v>
      </c>
      <c r="S1249" s="153">
        <f t="shared" si="23"/>
        <v>0</v>
      </c>
      <c r="X1249">
        <v>0</v>
      </c>
      <c r="Z1249">
        <v>0</v>
      </c>
    </row>
    <row r="1250" spans="1:26" ht="24.95" customHeight="1">
      <c r="A1250" s="157">
        <v>316</v>
      </c>
      <c r="B1250" s="154" t="s">
        <v>1127</v>
      </c>
      <c r="C1250" s="159" t="s">
        <v>1439</v>
      </c>
      <c r="D1250" s="154" t="s">
        <v>1448</v>
      </c>
      <c r="E1250" s="154" t="s">
        <v>1210</v>
      </c>
      <c r="F1250" s="155">
        <v>1</v>
      </c>
      <c r="G1250" s="156"/>
      <c r="H1250" s="154"/>
      <c r="I1250" s="156">
        <f t="shared" si="18"/>
        <v>0</v>
      </c>
      <c r="J1250" s="154">
        <f t="shared" si="19"/>
        <v>0</v>
      </c>
      <c r="K1250" s="1">
        <f t="shared" si="20"/>
        <v>0</v>
      </c>
      <c r="L1250" s="1"/>
      <c r="M1250" s="1">
        <f t="shared" si="21"/>
        <v>0</v>
      </c>
      <c r="N1250" s="1">
        <v>0</v>
      </c>
      <c r="O1250" s="1"/>
      <c r="P1250" s="153">
        <f t="shared" si="22"/>
        <v>0</v>
      </c>
      <c r="Q1250" s="160"/>
      <c r="R1250" s="160">
        <v>2.3000000000000001E-4</v>
      </c>
      <c r="S1250" s="153">
        <f t="shared" si="23"/>
        <v>0</v>
      </c>
      <c r="X1250">
        <v>0</v>
      </c>
      <c r="Z1250">
        <v>0</v>
      </c>
    </row>
    <row r="1251" spans="1:26" ht="24.95" customHeight="1">
      <c r="A1251" s="157">
        <v>317</v>
      </c>
      <c r="B1251" s="154" t="s">
        <v>1127</v>
      </c>
      <c r="C1251" s="159" t="s">
        <v>1439</v>
      </c>
      <c r="D1251" s="154" t="s">
        <v>1449</v>
      </c>
      <c r="E1251" s="154" t="s">
        <v>1210</v>
      </c>
      <c r="F1251" s="155">
        <v>1</v>
      </c>
      <c r="G1251" s="156"/>
      <c r="H1251" s="154"/>
      <c r="I1251" s="156">
        <f t="shared" si="18"/>
        <v>0</v>
      </c>
      <c r="J1251" s="154">
        <f t="shared" si="19"/>
        <v>0</v>
      </c>
      <c r="K1251" s="1">
        <f t="shared" si="20"/>
        <v>0</v>
      </c>
      <c r="L1251" s="1"/>
      <c r="M1251" s="1">
        <f t="shared" si="21"/>
        <v>0</v>
      </c>
      <c r="N1251" s="1">
        <v>0</v>
      </c>
      <c r="O1251" s="1"/>
      <c r="P1251" s="153">
        <f t="shared" si="22"/>
        <v>0</v>
      </c>
      <c r="Q1251" s="160"/>
      <c r="R1251" s="160">
        <v>2.3000000000000001E-4</v>
      </c>
      <c r="S1251" s="153">
        <f t="shared" si="23"/>
        <v>0</v>
      </c>
      <c r="X1251">
        <v>0</v>
      </c>
      <c r="Z1251">
        <v>0</v>
      </c>
    </row>
    <row r="1252" spans="1:26" ht="24.95" customHeight="1">
      <c r="A1252" s="157">
        <v>318</v>
      </c>
      <c r="B1252" s="154" t="s">
        <v>1127</v>
      </c>
      <c r="C1252" s="159" t="s">
        <v>1450</v>
      </c>
      <c r="D1252" s="154" t="s">
        <v>1451</v>
      </c>
      <c r="E1252" s="154" t="s">
        <v>1210</v>
      </c>
      <c r="F1252" s="155">
        <v>4</v>
      </c>
      <c r="G1252" s="156"/>
      <c r="H1252" s="154"/>
      <c r="I1252" s="156">
        <f t="shared" si="18"/>
        <v>0</v>
      </c>
      <c r="J1252" s="154">
        <f t="shared" si="19"/>
        <v>0</v>
      </c>
      <c r="K1252" s="1">
        <f t="shared" si="20"/>
        <v>0</v>
      </c>
      <c r="L1252" s="1"/>
      <c r="M1252" s="1">
        <f t="shared" si="21"/>
        <v>0</v>
      </c>
      <c r="N1252" s="1">
        <v>0</v>
      </c>
      <c r="O1252" s="1"/>
      <c r="P1252" s="153">
        <f t="shared" si="22"/>
        <v>1E-3</v>
      </c>
      <c r="Q1252" s="160"/>
      <c r="R1252" s="160">
        <v>2.3000000000000001E-4</v>
      </c>
      <c r="S1252" s="153">
        <f t="shared" si="23"/>
        <v>0</v>
      </c>
      <c r="X1252">
        <v>0</v>
      </c>
      <c r="Z1252">
        <v>0</v>
      </c>
    </row>
    <row r="1253" spans="1:26" ht="24.95" customHeight="1">
      <c r="A1253" s="157">
        <v>319</v>
      </c>
      <c r="B1253" s="154" t="s">
        <v>1127</v>
      </c>
      <c r="C1253" s="159" t="s">
        <v>1450</v>
      </c>
      <c r="D1253" s="154" t="s">
        <v>1452</v>
      </c>
      <c r="E1253" s="154" t="s">
        <v>1210</v>
      </c>
      <c r="F1253" s="155">
        <v>2</v>
      </c>
      <c r="G1253" s="156"/>
      <c r="H1253" s="154"/>
      <c r="I1253" s="156">
        <f t="shared" si="18"/>
        <v>0</v>
      </c>
      <c r="J1253" s="154">
        <f t="shared" si="19"/>
        <v>0</v>
      </c>
      <c r="K1253" s="1">
        <f t="shared" si="20"/>
        <v>0</v>
      </c>
      <c r="L1253" s="1"/>
      <c r="M1253" s="1">
        <f t="shared" si="21"/>
        <v>0</v>
      </c>
      <c r="N1253" s="1">
        <v>0</v>
      </c>
      <c r="O1253" s="1"/>
      <c r="P1253" s="153">
        <f t="shared" si="22"/>
        <v>0</v>
      </c>
      <c r="Q1253" s="160"/>
      <c r="R1253" s="160">
        <v>2.3000000000000001E-4</v>
      </c>
      <c r="S1253" s="153">
        <f t="shared" si="23"/>
        <v>0</v>
      </c>
      <c r="X1253">
        <v>0</v>
      </c>
      <c r="Z1253">
        <v>0</v>
      </c>
    </row>
    <row r="1254" spans="1:26" ht="24.95" customHeight="1">
      <c r="A1254" s="157">
        <v>320</v>
      </c>
      <c r="B1254" s="154" t="s">
        <v>1127</v>
      </c>
      <c r="C1254" s="159" t="s">
        <v>1450</v>
      </c>
      <c r="D1254" s="154" t="s">
        <v>1453</v>
      </c>
      <c r="E1254" s="154" t="s">
        <v>1210</v>
      </c>
      <c r="F1254" s="155">
        <v>1</v>
      </c>
      <c r="G1254" s="156"/>
      <c r="H1254" s="154"/>
      <c r="I1254" s="156">
        <f t="shared" si="18"/>
        <v>0</v>
      </c>
      <c r="J1254" s="154">
        <f t="shared" si="19"/>
        <v>0</v>
      </c>
      <c r="K1254" s="1">
        <f t="shared" si="20"/>
        <v>0</v>
      </c>
      <c r="L1254" s="1"/>
      <c r="M1254" s="1">
        <f t="shared" si="21"/>
        <v>0</v>
      </c>
      <c r="N1254" s="1">
        <v>0</v>
      </c>
      <c r="O1254" s="1"/>
      <c r="P1254" s="153">
        <f t="shared" si="22"/>
        <v>0</v>
      </c>
      <c r="Q1254" s="160"/>
      <c r="R1254" s="160">
        <v>2.3000000000000001E-4</v>
      </c>
      <c r="S1254" s="153">
        <f t="shared" si="23"/>
        <v>0</v>
      </c>
      <c r="X1254">
        <v>0</v>
      </c>
      <c r="Z1254">
        <v>0</v>
      </c>
    </row>
    <row r="1255" spans="1:26" ht="24.95" customHeight="1">
      <c r="A1255" s="157">
        <v>321</v>
      </c>
      <c r="B1255" s="154" t="s">
        <v>1127</v>
      </c>
      <c r="C1255" s="159" t="s">
        <v>1450</v>
      </c>
      <c r="D1255" s="154" t="s">
        <v>1454</v>
      </c>
      <c r="E1255" s="154" t="s">
        <v>1210</v>
      </c>
      <c r="F1255" s="155">
        <v>2</v>
      </c>
      <c r="G1255" s="156"/>
      <c r="H1255" s="154"/>
      <c r="I1255" s="156">
        <f t="shared" si="18"/>
        <v>0</v>
      </c>
      <c r="J1255" s="154">
        <f t="shared" si="19"/>
        <v>0</v>
      </c>
      <c r="K1255" s="1">
        <f t="shared" si="20"/>
        <v>0</v>
      </c>
      <c r="L1255" s="1"/>
      <c r="M1255" s="1">
        <f t="shared" si="21"/>
        <v>0</v>
      </c>
      <c r="N1255" s="1">
        <v>0</v>
      </c>
      <c r="O1255" s="1"/>
      <c r="P1255" s="153">
        <f t="shared" si="22"/>
        <v>0</v>
      </c>
      <c r="Q1255" s="160"/>
      <c r="R1255" s="160">
        <v>2.3000000000000001E-4</v>
      </c>
      <c r="S1255" s="153">
        <f t="shared" si="23"/>
        <v>0</v>
      </c>
      <c r="X1255">
        <v>0</v>
      </c>
      <c r="Z1255">
        <v>0</v>
      </c>
    </row>
    <row r="1256" spans="1:26" ht="24.95" customHeight="1">
      <c r="A1256" s="157">
        <v>322</v>
      </c>
      <c r="B1256" s="154" t="s">
        <v>1127</v>
      </c>
      <c r="C1256" s="159" t="s">
        <v>1450</v>
      </c>
      <c r="D1256" s="154" t="s">
        <v>1455</v>
      </c>
      <c r="E1256" s="154" t="s">
        <v>1210</v>
      </c>
      <c r="F1256" s="155">
        <v>1</v>
      </c>
      <c r="G1256" s="156"/>
      <c r="H1256" s="154"/>
      <c r="I1256" s="156">
        <f t="shared" si="18"/>
        <v>0</v>
      </c>
      <c r="J1256" s="154">
        <f t="shared" si="19"/>
        <v>0</v>
      </c>
      <c r="K1256" s="1">
        <f t="shared" si="20"/>
        <v>0</v>
      </c>
      <c r="L1256" s="1"/>
      <c r="M1256" s="1">
        <f t="shared" si="21"/>
        <v>0</v>
      </c>
      <c r="N1256" s="1">
        <v>0</v>
      </c>
      <c r="O1256" s="1"/>
      <c r="P1256" s="153">
        <f t="shared" si="22"/>
        <v>0</v>
      </c>
      <c r="Q1256" s="160"/>
      <c r="R1256" s="160">
        <v>2.3000000000000001E-4</v>
      </c>
      <c r="S1256" s="153">
        <f t="shared" si="23"/>
        <v>0</v>
      </c>
      <c r="X1256">
        <v>0</v>
      </c>
      <c r="Z1256">
        <v>0</v>
      </c>
    </row>
    <row r="1257" spans="1:26" ht="24.95" customHeight="1">
      <c r="A1257" s="157">
        <v>323</v>
      </c>
      <c r="B1257" s="154" t="s">
        <v>1127</v>
      </c>
      <c r="C1257" s="159" t="s">
        <v>1450</v>
      </c>
      <c r="D1257" s="154" t="s">
        <v>1456</v>
      </c>
      <c r="E1257" s="154" t="s">
        <v>1210</v>
      </c>
      <c r="F1257" s="155">
        <v>1</v>
      </c>
      <c r="G1257" s="156"/>
      <c r="H1257" s="154"/>
      <c r="I1257" s="156">
        <f t="shared" si="18"/>
        <v>0</v>
      </c>
      <c r="J1257" s="154">
        <f t="shared" si="19"/>
        <v>0</v>
      </c>
      <c r="K1257" s="1">
        <f t="shared" si="20"/>
        <v>0</v>
      </c>
      <c r="L1257" s="1"/>
      <c r="M1257" s="1">
        <f t="shared" si="21"/>
        <v>0</v>
      </c>
      <c r="N1257" s="1">
        <v>0</v>
      </c>
      <c r="O1257" s="1"/>
      <c r="P1257" s="153">
        <f t="shared" si="22"/>
        <v>0</v>
      </c>
      <c r="Q1257" s="160"/>
      <c r="R1257" s="160">
        <v>2.3000000000000001E-4</v>
      </c>
      <c r="S1257" s="153">
        <f t="shared" si="23"/>
        <v>0</v>
      </c>
      <c r="X1257">
        <v>0</v>
      </c>
      <c r="Z1257">
        <v>0</v>
      </c>
    </row>
    <row r="1258" spans="1:26" ht="24.95" customHeight="1">
      <c r="A1258" s="157">
        <v>324</v>
      </c>
      <c r="B1258" s="154" t="s">
        <v>1127</v>
      </c>
      <c r="C1258" s="159" t="s">
        <v>1450</v>
      </c>
      <c r="D1258" s="154" t="s">
        <v>1457</v>
      </c>
      <c r="E1258" s="154" t="s">
        <v>1210</v>
      </c>
      <c r="F1258" s="155">
        <v>1</v>
      </c>
      <c r="G1258" s="156"/>
      <c r="H1258" s="154"/>
      <c r="I1258" s="156">
        <f t="shared" si="18"/>
        <v>0</v>
      </c>
      <c r="J1258" s="154">
        <f t="shared" si="19"/>
        <v>0</v>
      </c>
      <c r="K1258" s="1">
        <f t="shared" si="20"/>
        <v>0</v>
      </c>
      <c r="L1258" s="1"/>
      <c r="M1258" s="1">
        <f t="shared" si="21"/>
        <v>0</v>
      </c>
      <c r="N1258" s="1">
        <v>0</v>
      </c>
      <c r="O1258" s="1"/>
      <c r="P1258" s="153">
        <f t="shared" si="22"/>
        <v>0</v>
      </c>
      <c r="Q1258" s="160"/>
      <c r="R1258" s="160">
        <v>2.3000000000000001E-4</v>
      </c>
      <c r="S1258" s="153">
        <f t="shared" si="23"/>
        <v>0</v>
      </c>
      <c r="X1258">
        <v>0</v>
      </c>
      <c r="Z1258">
        <v>0</v>
      </c>
    </row>
    <row r="1259" spans="1:26" ht="24.95" customHeight="1">
      <c r="A1259" s="157">
        <v>325</v>
      </c>
      <c r="B1259" s="154" t="s">
        <v>1127</v>
      </c>
      <c r="C1259" s="159" t="s">
        <v>1450</v>
      </c>
      <c r="D1259" s="154" t="s">
        <v>1458</v>
      </c>
      <c r="E1259" s="154" t="s">
        <v>1210</v>
      </c>
      <c r="F1259" s="155">
        <v>1</v>
      </c>
      <c r="G1259" s="156"/>
      <c r="H1259" s="154"/>
      <c r="I1259" s="156">
        <f t="shared" si="18"/>
        <v>0</v>
      </c>
      <c r="J1259" s="154">
        <f t="shared" si="19"/>
        <v>0</v>
      </c>
      <c r="K1259" s="1">
        <f t="shared" si="20"/>
        <v>0</v>
      </c>
      <c r="L1259" s="1"/>
      <c r="M1259" s="1">
        <f t="shared" si="21"/>
        <v>0</v>
      </c>
      <c r="N1259" s="1">
        <v>0</v>
      </c>
      <c r="O1259" s="1"/>
      <c r="P1259" s="153">
        <f t="shared" si="22"/>
        <v>0</v>
      </c>
      <c r="Q1259" s="160"/>
      <c r="R1259" s="160">
        <v>2.3000000000000001E-4</v>
      </c>
      <c r="S1259" s="153">
        <f t="shared" si="23"/>
        <v>0</v>
      </c>
      <c r="X1259">
        <v>0</v>
      </c>
      <c r="Z1259">
        <v>0</v>
      </c>
    </row>
    <row r="1260" spans="1:26" ht="24.95" customHeight="1">
      <c r="A1260" s="157">
        <v>326</v>
      </c>
      <c r="B1260" s="154" t="s">
        <v>1127</v>
      </c>
      <c r="C1260" s="159" t="s">
        <v>1450</v>
      </c>
      <c r="D1260" s="154" t="s">
        <v>1459</v>
      </c>
      <c r="E1260" s="154" t="s">
        <v>1210</v>
      </c>
      <c r="F1260" s="155">
        <v>1</v>
      </c>
      <c r="G1260" s="156"/>
      <c r="H1260" s="154"/>
      <c r="I1260" s="156">
        <f t="shared" si="18"/>
        <v>0</v>
      </c>
      <c r="J1260" s="154">
        <f t="shared" si="19"/>
        <v>0</v>
      </c>
      <c r="K1260" s="1">
        <f t="shared" si="20"/>
        <v>0</v>
      </c>
      <c r="L1260" s="1"/>
      <c r="M1260" s="1">
        <f t="shared" si="21"/>
        <v>0</v>
      </c>
      <c r="N1260" s="1">
        <v>0</v>
      </c>
      <c r="O1260" s="1"/>
      <c r="P1260" s="153">
        <f t="shared" si="22"/>
        <v>0</v>
      </c>
      <c r="Q1260" s="160"/>
      <c r="R1260" s="160">
        <v>2.3000000000000001E-4</v>
      </c>
      <c r="S1260" s="153">
        <f t="shared" si="23"/>
        <v>0</v>
      </c>
      <c r="X1260">
        <v>0</v>
      </c>
      <c r="Z1260">
        <v>0</v>
      </c>
    </row>
    <row r="1261" spans="1:26" ht="24.95" customHeight="1">
      <c r="A1261" s="157">
        <v>327</v>
      </c>
      <c r="B1261" s="154" t="s">
        <v>1127</v>
      </c>
      <c r="C1261" s="159" t="s">
        <v>1450</v>
      </c>
      <c r="D1261" s="154" t="s">
        <v>1460</v>
      </c>
      <c r="E1261" s="154" t="s">
        <v>1210</v>
      </c>
      <c r="F1261" s="155">
        <v>1</v>
      </c>
      <c r="G1261" s="156"/>
      <c r="H1261" s="154"/>
      <c r="I1261" s="156">
        <f t="shared" si="18"/>
        <v>0</v>
      </c>
      <c r="J1261" s="154">
        <f t="shared" si="19"/>
        <v>0</v>
      </c>
      <c r="K1261" s="1">
        <f t="shared" si="20"/>
        <v>0</v>
      </c>
      <c r="L1261" s="1"/>
      <c r="M1261" s="1">
        <f t="shared" si="21"/>
        <v>0</v>
      </c>
      <c r="N1261" s="1">
        <v>0</v>
      </c>
      <c r="O1261" s="1"/>
      <c r="P1261" s="153">
        <f t="shared" si="22"/>
        <v>0</v>
      </c>
      <c r="Q1261" s="160"/>
      <c r="R1261" s="160">
        <v>2.3000000000000001E-4</v>
      </c>
      <c r="S1261" s="153">
        <f t="shared" si="23"/>
        <v>0</v>
      </c>
      <c r="X1261">
        <v>0</v>
      </c>
      <c r="Z1261">
        <v>0</v>
      </c>
    </row>
    <row r="1262" spans="1:26" ht="24.95" customHeight="1">
      <c r="A1262" s="157">
        <v>328</v>
      </c>
      <c r="B1262" s="154" t="s">
        <v>1127</v>
      </c>
      <c r="C1262" s="159" t="s">
        <v>1450</v>
      </c>
      <c r="D1262" s="154" t="s">
        <v>1461</v>
      </c>
      <c r="E1262" s="154" t="s">
        <v>1210</v>
      </c>
      <c r="F1262" s="155">
        <v>1</v>
      </c>
      <c r="G1262" s="156"/>
      <c r="H1262" s="154"/>
      <c r="I1262" s="156">
        <f t="shared" si="18"/>
        <v>0</v>
      </c>
      <c r="J1262" s="154">
        <f t="shared" si="19"/>
        <v>0</v>
      </c>
      <c r="K1262" s="1">
        <f t="shared" si="20"/>
        <v>0</v>
      </c>
      <c r="L1262" s="1"/>
      <c r="M1262" s="1">
        <f t="shared" si="21"/>
        <v>0</v>
      </c>
      <c r="N1262" s="1">
        <v>0</v>
      </c>
      <c r="O1262" s="1"/>
      <c r="P1262" s="153">
        <f t="shared" si="22"/>
        <v>0</v>
      </c>
      <c r="Q1262" s="160"/>
      <c r="R1262" s="160">
        <v>2.3000000000000001E-4</v>
      </c>
      <c r="S1262" s="153">
        <f t="shared" si="23"/>
        <v>0</v>
      </c>
      <c r="X1262">
        <v>0</v>
      </c>
      <c r="Z1262">
        <v>0</v>
      </c>
    </row>
    <row r="1263" spans="1:26" ht="24.95" customHeight="1">
      <c r="A1263" s="157">
        <v>329</v>
      </c>
      <c r="B1263" s="154" t="s">
        <v>1127</v>
      </c>
      <c r="C1263" s="159" t="s">
        <v>1450</v>
      </c>
      <c r="D1263" s="154" t="s">
        <v>1462</v>
      </c>
      <c r="E1263" s="154" t="s">
        <v>1210</v>
      </c>
      <c r="F1263" s="155">
        <v>1</v>
      </c>
      <c r="G1263" s="156"/>
      <c r="H1263" s="154"/>
      <c r="I1263" s="156">
        <f t="shared" si="18"/>
        <v>0</v>
      </c>
      <c r="J1263" s="154">
        <f t="shared" si="19"/>
        <v>0</v>
      </c>
      <c r="K1263" s="1">
        <f t="shared" si="20"/>
        <v>0</v>
      </c>
      <c r="L1263" s="1"/>
      <c r="M1263" s="1">
        <f t="shared" si="21"/>
        <v>0</v>
      </c>
      <c r="N1263" s="1">
        <v>0</v>
      </c>
      <c r="O1263" s="1"/>
      <c r="P1263" s="153">
        <f t="shared" si="22"/>
        <v>0</v>
      </c>
      <c r="Q1263" s="160"/>
      <c r="R1263" s="160">
        <v>2.3000000000000001E-4</v>
      </c>
      <c r="S1263" s="153">
        <f t="shared" si="23"/>
        <v>0</v>
      </c>
      <c r="X1263">
        <v>0</v>
      </c>
      <c r="Z1263">
        <v>0</v>
      </c>
    </row>
    <row r="1264" spans="1:26">
      <c r="A1264" s="144"/>
      <c r="B1264" s="144"/>
      <c r="C1264" s="144"/>
      <c r="D1264" s="144" t="s">
        <v>70</v>
      </c>
      <c r="E1264" s="144"/>
      <c r="F1264" s="144"/>
      <c r="G1264" s="146">
        <f>ROUND((SUM(L1241:L1263))/1,2)</f>
        <v>0</v>
      </c>
      <c r="H1264" s="146">
        <f>ROUND((SUM(M1241:M1263))/1,2)</f>
        <v>0</v>
      </c>
      <c r="I1264" s="146">
        <f>ROUND((SUM(I1241:I1263))/1,2)</f>
        <v>0</v>
      </c>
      <c r="J1264" s="144"/>
      <c r="K1264" s="144"/>
      <c r="L1264" s="144">
        <f>ROUND((SUM(L1241:L1263))/1,2)</f>
        <v>0</v>
      </c>
      <c r="M1264" s="144">
        <f>ROUND((SUM(M1241:M1263))/1,2)</f>
        <v>0</v>
      </c>
      <c r="N1264" s="144"/>
      <c r="O1264" s="144"/>
      <c r="P1264" s="161">
        <f>ROUND((SUM(P1241:P1263))/1,2)</f>
        <v>0</v>
      </c>
      <c r="Q1264" s="142"/>
      <c r="R1264" s="142"/>
      <c r="S1264" s="161">
        <f>ROUND((SUM(S1241:S1263))/1,2)</f>
        <v>0</v>
      </c>
      <c r="T1264" s="142"/>
      <c r="U1264" s="142"/>
      <c r="V1264" s="142"/>
      <c r="W1264" s="142"/>
      <c r="X1264" s="142"/>
      <c r="Y1264" s="142"/>
      <c r="Z1264" s="142"/>
    </row>
    <row r="1265" spans="1:2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S1265" s="1"/>
    </row>
    <row r="1266" spans="1:26">
      <c r="A1266" s="144"/>
      <c r="B1266" s="144"/>
      <c r="C1266" s="144"/>
      <c r="D1266" s="2" t="s">
        <v>53</v>
      </c>
      <c r="E1266" s="144"/>
      <c r="F1266" s="144"/>
      <c r="G1266" s="146">
        <f>ROUND((SUM(L714:L1265))/2,2)</f>
        <v>0</v>
      </c>
      <c r="H1266" s="146">
        <f>ROUND((SUM(M714:M1265))/2,2)</f>
        <v>0</v>
      </c>
      <c r="I1266" s="146">
        <f>ROUND((SUM(I714:I1265))/2,2)</f>
        <v>0</v>
      </c>
      <c r="J1266" s="145"/>
      <c r="K1266" s="144"/>
      <c r="L1266" s="145">
        <f>ROUND((SUM(L714:L1265))/2,2)</f>
        <v>0</v>
      </c>
      <c r="M1266" s="145">
        <f>ROUND((SUM(M714:M1265))/2,2)</f>
        <v>0</v>
      </c>
      <c r="N1266" s="144"/>
      <c r="O1266" s="144"/>
      <c r="P1266" s="161">
        <f>ROUND((SUM(P714:P1265))/2,2)</f>
        <v>51.55</v>
      </c>
      <c r="S1266" s="161">
        <f>ROUND((SUM(S714:S1265))/2,2)</f>
        <v>0.12</v>
      </c>
    </row>
    <row r="1267" spans="1:2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S1267" s="1"/>
    </row>
    <row r="1268" spans="1:26">
      <c r="A1268" s="144"/>
      <c r="B1268" s="144"/>
      <c r="C1268" s="144"/>
      <c r="D1268" s="2" t="s">
        <v>71</v>
      </c>
      <c r="E1268" s="144"/>
      <c r="F1268" s="144"/>
      <c r="G1268" s="144"/>
      <c r="H1268" s="144"/>
      <c r="I1268" s="144"/>
      <c r="J1268" s="144"/>
      <c r="K1268" s="144"/>
      <c r="L1268" s="144"/>
      <c r="M1268" s="144"/>
      <c r="N1268" s="144"/>
      <c r="O1268" s="144"/>
      <c r="P1268" s="144"/>
      <c r="Q1268" s="142"/>
      <c r="R1268" s="142"/>
      <c r="S1268" s="144"/>
      <c r="T1268" s="142"/>
      <c r="U1268" s="142"/>
      <c r="V1268" s="142"/>
      <c r="W1268" s="142"/>
      <c r="X1268" s="142"/>
      <c r="Y1268" s="142"/>
      <c r="Z1268" s="142"/>
    </row>
    <row r="1269" spans="1:26">
      <c r="A1269" s="144"/>
      <c r="B1269" s="144"/>
      <c r="C1269" s="144"/>
      <c r="D1269" s="144" t="s">
        <v>72</v>
      </c>
      <c r="E1269" s="144"/>
      <c r="F1269" s="144"/>
      <c r="G1269" s="144"/>
      <c r="H1269" s="144"/>
      <c r="I1269" s="144"/>
      <c r="J1269" s="144"/>
      <c r="K1269" s="144"/>
      <c r="L1269" s="144"/>
      <c r="M1269" s="144"/>
      <c r="N1269" s="144"/>
      <c r="O1269" s="144"/>
      <c r="P1269" s="144"/>
      <c r="Q1269" s="142"/>
      <c r="R1269" s="142"/>
      <c r="S1269" s="144"/>
      <c r="T1269" s="142"/>
      <c r="U1269" s="142"/>
      <c r="V1269" s="142"/>
      <c r="W1269" s="142"/>
      <c r="X1269" s="142"/>
      <c r="Y1269" s="142"/>
      <c r="Z1269" s="142"/>
    </row>
    <row r="1270" spans="1:26" ht="35.1" customHeight="1">
      <c r="A1270" s="157">
        <v>330</v>
      </c>
      <c r="B1270" s="154" t="s">
        <v>1463</v>
      </c>
      <c r="C1270" s="159" t="s">
        <v>1464</v>
      </c>
      <c r="D1270" s="154" t="s">
        <v>1465</v>
      </c>
      <c r="E1270" s="154" t="s">
        <v>1210</v>
      </c>
      <c r="F1270" s="155">
        <v>1</v>
      </c>
      <c r="G1270" s="156"/>
      <c r="H1270" s="154"/>
      <c r="I1270" s="156">
        <f>ROUND(F1270*(G1270+H1270),2)</f>
        <v>0</v>
      </c>
      <c r="J1270" s="154">
        <f>ROUND(F1270*(N1270),2)</f>
        <v>0</v>
      </c>
      <c r="K1270" s="1">
        <f>ROUND(F1270*(O1270),2)</f>
        <v>0</v>
      </c>
      <c r="L1270" s="1"/>
      <c r="M1270" s="1">
        <f>ROUND(F1270*(G1270+H1270),2)</f>
        <v>0</v>
      </c>
      <c r="N1270" s="1">
        <v>0</v>
      </c>
      <c r="O1270" s="1"/>
      <c r="P1270" s="153">
        <f>ROUND(F1270*(R1270),3)</f>
        <v>0</v>
      </c>
      <c r="Q1270" s="160"/>
      <c r="R1270" s="160">
        <v>0</v>
      </c>
      <c r="S1270" s="153">
        <f>ROUND(F1270*(X1270),3)</f>
        <v>0</v>
      </c>
      <c r="X1270">
        <v>0</v>
      </c>
      <c r="Z1270">
        <v>0</v>
      </c>
    </row>
    <row r="1271" spans="1:26">
      <c r="A1271" s="144"/>
      <c r="B1271" s="144"/>
      <c r="C1271" s="144"/>
      <c r="D1271" s="144" t="s">
        <v>72</v>
      </c>
      <c r="E1271" s="144"/>
      <c r="F1271" s="144"/>
      <c r="G1271" s="146">
        <f>ROUND((SUM(L1269:L1270))/1,2)</f>
        <v>0</v>
      </c>
      <c r="H1271" s="146">
        <f>ROUND((SUM(M1269:M1270))/1,2)</f>
        <v>0</v>
      </c>
      <c r="I1271" s="146">
        <f>ROUND((SUM(I1269:I1270))/1,2)</f>
        <v>0</v>
      </c>
      <c r="J1271" s="144"/>
      <c r="K1271" s="144"/>
      <c r="L1271" s="144">
        <f>ROUND((SUM(L1269:L1270))/1,2)</f>
        <v>0</v>
      </c>
      <c r="M1271" s="144">
        <f>ROUND((SUM(M1269:M1270))/1,2)</f>
        <v>0</v>
      </c>
      <c r="N1271" s="144"/>
      <c r="O1271" s="144"/>
      <c r="P1271" s="161">
        <f>ROUND((SUM(P1269:P1270))/1,2)</f>
        <v>0</v>
      </c>
      <c r="Q1271" s="142"/>
      <c r="R1271" s="142"/>
      <c r="S1271" s="161">
        <f>ROUND((SUM(S1269:S1270))/1,2)</f>
        <v>0</v>
      </c>
      <c r="T1271" s="142"/>
      <c r="U1271" s="142"/>
      <c r="V1271" s="142"/>
      <c r="W1271" s="142"/>
      <c r="X1271" s="142"/>
      <c r="Y1271" s="142"/>
      <c r="Z1271" s="142"/>
    </row>
    <row r="1272" spans="1:2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S1272" s="1"/>
    </row>
    <row r="1273" spans="1:26">
      <c r="A1273" s="144"/>
      <c r="B1273" s="144"/>
      <c r="C1273" s="144"/>
      <c r="D1273" s="144" t="s">
        <v>73</v>
      </c>
      <c r="E1273" s="144"/>
      <c r="F1273" s="144"/>
      <c r="G1273" s="144"/>
      <c r="H1273" s="144"/>
      <c r="I1273" s="144"/>
      <c r="J1273" s="144"/>
      <c r="K1273" s="144"/>
      <c r="L1273" s="144"/>
      <c r="M1273" s="144"/>
      <c r="N1273" s="144"/>
      <c r="O1273" s="144"/>
      <c r="P1273" s="144"/>
      <c r="Q1273" s="142"/>
      <c r="R1273" s="142"/>
      <c r="S1273" s="144"/>
      <c r="T1273" s="142"/>
      <c r="U1273" s="142"/>
      <c r="V1273" s="142"/>
      <c r="W1273" s="142"/>
      <c r="X1273" s="142"/>
      <c r="Y1273" s="142"/>
      <c r="Z1273" s="142"/>
    </row>
    <row r="1274" spans="1:26" ht="24.95" customHeight="1">
      <c r="A1274" s="157">
        <v>331</v>
      </c>
      <c r="B1274" s="154" t="s">
        <v>1466</v>
      </c>
      <c r="C1274" s="159" t="s">
        <v>1467</v>
      </c>
      <c r="D1274" s="154" t="s">
        <v>1468</v>
      </c>
      <c r="E1274" s="154" t="s">
        <v>1469</v>
      </c>
      <c r="F1274" s="155">
        <v>1</v>
      </c>
      <c r="G1274" s="156"/>
      <c r="H1274" s="154"/>
      <c r="I1274" s="156">
        <f>ROUND(F1274*(G1274+H1274),2)</f>
        <v>0</v>
      </c>
      <c r="J1274" s="154">
        <f>ROUND(F1274*(N1274),2)</f>
        <v>0</v>
      </c>
      <c r="K1274" s="1">
        <f>ROUND(F1274*(O1274),2)</f>
        <v>0</v>
      </c>
      <c r="L1274" s="1"/>
      <c r="M1274" s="1">
        <f>ROUND(F1274*(G1274+H1274),2)</f>
        <v>0</v>
      </c>
      <c r="N1274" s="1">
        <v>0</v>
      </c>
      <c r="O1274" s="1"/>
      <c r="P1274" s="153">
        <f>ROUND(F1274*(R1274),3)</f>
        <v>0</v>
      </c>
      <c r="Q1274" s="160"/>
      <c r="R1274" s="160">
        <v>0</v>
      </c>
      <c r="S1274" s="153">
        <f>ROUND(F1274*(X1274),3)</f>
        <v>0</v>
      </c>
      <c r="X1274">
        <v>0</v>
      </c>
      <c r="Z1274">
        <v>0</v>
      </c>
    </row>
    <row r="1275" spans="1:26">
      <c r="A1275" s="144"/>
      <c r="B1275" s="144"/>
      <c r="C1275" s="144"/>
      <c r="D1275" s="144" t="s">
        <v>73</v>
      </c>
      <c r="E1275" s="144"/>
      <c r="F1275" s="144"/>
      <c r="G1275" s="146">
        <f>ROUND((SUM(L1273:L1274))/1,2)</f>
        <v>0</v>
      </c>
      <c r="H1275" s="146">
        <f>ROUND((SUM(M1273:M1274))/1,2)</f>
        <v>0</v>
      </c>
      <c r="I1275" s="146">
        <f>ROUND((SUM(I1273:I1274))/1,2)</f>
        <v>0</v>
      </c>
      <c r="J1275" s="144"/>
      <c r="K1275" s="144"/>
      <c r="L1275" s="144">
        <f>ROUND((SUM(L1273:L1274))/1,2)</f>
        <v>0</v>
      </c>
      <c r="M1275" s="144">
        <f>ROUND((SUM(M1273:M1274))/1,2)</f>
        <v>0</v>
      </c>
      <c r="N1275" s="144"/>
      <c r="O1275" s="144"/>
      <c r="P1275" s="161">
        <f>ROUND((SUM(P1273:P1274))/1,2)</f>
        <v>0</v>
      </c>
      <c r="S1275" s="153">
        <f>ROUND((SUM(S1273:S1274))/1,2)</f>
        <v>0</v>
      </c>
    </row>
    <row r="1276" spans="1:2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S1276" s="1"/>
    </row>
    <row r="1277" spans="1:26">
      <c r="A1277" s="144"/>
      <c r="B1277" s="144"/>
      <c r="C1277" s="144"/>
      <c r="D1277" s="2" t="s">
        <v>71</v>
      </c>
      <c r="E1277" s="144"/>
      <c r="F1277" s="144"/>
      <c r="G1277" s="146">
        <f>ROUND((SUM(L1268:L1276))/2,2)</f>
        <v>0</v>
      </c>
      <c r="H1277" s="146">
        <f>ROUND((SUM(M1268:M1276))/2,2)</f>
        <v>0</v>
      </c>
      <c r="I1277" s="146">
        <f>ROUND((SUM(I1268:I1276))/2,2)</f>
        <v>0</v>
      </c>
      <c r="J1277" s="144"/>
      <c r="K1277" s="144"/>
      <c r="L1277" s="144">
        <f>ROUND((SUM(L1268:L1276))/2,2)</f>
        <v>0</v>
      </c>
      <c r="M1277" s="144">
        <f>ROUND((SUM(M1268:M1276))/2,2)</f>
        <v>0</v>
      </c>
      <c r="N1277" s="144"/>
      <c r="O1277" s="144"/>
      <c r="P1277" s="161">
        <f>ROUND((SUM(P1268:P1276))/2,2)</f>
        <v>0</v>
      </c>
      <c r="S1277" s="161">
        <f>ROUND((SUM(S1268:S1276))/2,2)</f>
        <v>0</v>
      </c>
    </row>
    <row r="1278" spans="1:26">
      <c r="A1278" s="167" t="s">
        <v>2</v>
      </c>
      <c r="B1278" s="164"/>
      <c r="C1278" s="164"/>
      <c r="D1278" s="164"/>
      <c r="E1278" s="164"/>
      <c r="F1278" s="164" t="s">
        <v>74</v>
      </c>
      <c r="G1278" s="165">
        <f>ROUND((SUM(L9:L1277))/3,2)</f>
        <v>0</v>
      </c>
      <c r="H1278" s="165">
        <f>ROUND((SUM(M9:M1277))/3,2)</f>
        <v>0</v>
      </c>
      <c r="I1278" s="165">
        <f>ROUND((SUM(I9:I1277))/3,2)</f>
        <v>0</v>
      </c>
      <c r="J1278" s="164"/>
      <c r="K1278" s="164">
        <f>ROUND((SUM(K9:K1277)),2)</f>
        <v>0</v>
      </c>
      <c r="L1278" s="164">
        <f>ROUND((SUM(L9:L1277))/3,2)</f>
        <v>0</v>
      </c>
      <c r="M1278" s="164">
        <f>ROUND((SUM(M9:M1277))/3,2)</f>
        <v>0</v>
      </c>
      <c r="N1278" s="164"/>
      <c r="O1278" s="164"/>
      <c r="P1278" s="166">
        <f>ROUND((SUM(P9:P1277))/3,2)</f>
        <v>655.85</v>
      </c>
      <c r="S1278" s="166">
        <f>ROUND((SUM(S9:S1277))/3,2)</f>
        <v>187.31</v>
      </c>
      <c r="Z1278">
        <f>(SUM(Z9:Z1277))</f>
        <v>0</v>
      </c>
    </row>
  </sheetData>
  <printOptions horizontalCentered="1" gridLines="1"/>
  <pageMargins left="1.1111111111111112E-2" right="1.1111111111111112E-2" top="0.75" bottom="0.75" header="0.3" footer="0.3"/>
  <pageSetup paperSize="9" scale="85" orientation="portrait" r:id="rId1"/>
  <headerFooter>
    <oddFooter xml:space="preserve">&amp;RStrana &amp;P z &amp;N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Kryci_list 6087</vt:lpstr>
      <vt:lpstr>Rekap 6087</vt:lpstr>
      <vt:lpstr>SO 6087</vt:lpstr>
      <vt:lpstr>'Rekap 6087'!Názvy_tlače</vt:lpstr>
      <vt:lpstr>'SO 6087'!Názvy_tlače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Vladko</cp:lastModifiedBy>
  <cp:lastPrinted>2016-12-20T09:53:41Z</cp:lastPrinted>
  <dcterms:created xsi:type="dcterms:W3CDTF">2016-12-20T09:43:38Z</dcterms:created>
  <dcterms:modified xsi:type="dcterms:W3CDTF">2017-01-23T08:14:39Z</dcterms:modified>
</cp:coreProperties>
</file>